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architektonicko s..." sheetId="2" r:id="rId2"/>
    <sheet name="SO 02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architektonicko s...'!$C$129:$K$607</definedName>
    <definedName name="_xlnm.Print_Area" localSheetId="1">'SO 01 - architektonicko s...'!$C$4:$J$76,'SO 01 - architektonicko s...'!$C$82:$J$111,'SO 01 - architektonicko s...'!$C$117:$K$607</definedName>
    <definedName name="_xlnm.Print_Titles" localSheetId="1">'SO 01 - architektonicko s...'!$129:$129</definedName>
    <definedName name="_xlnm._FilterDatabase" localSheetId="2" hidden="1">'SO 02 - VRN'!$C$118:$K$128</definedName>
    <definedName name="_xlnm.Print_Area" localSheetId="2">'SO 02 - VRN'!$C$4:$J$76,'SO 02 - VRN'!$C$82:$J$100,'SO 02 - VRN'!$C$106:$K$128</definedName>
    <definedName name="_xlnm.Print_Titles" localSheetId="2">'SO 02 - VRN'!$118:$118</definedName>
    <definedName name="_xlnm.Print_Area" localSheetId="3">'Seznam figur'!$C$4:$G$12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2" r="J37"/>
  <c r="J36"/>
  <c i="1" r="AY95"/>
  <c i="2" r="J35"/>
  <c i="1" r="AX95"/>
  <c i="2"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2"/>
  <c r="BH582"/>
  <c r="BG582"/>
  <c r="BF582"/>
  <c r="T582"/>
  <c r="R582"/>
  <c r="P582"/>
  <c r="BI576"/>
  <c r="BH576"/>
  <c r="BG576"/>
  <c r="BF576"/>
  <c r="T576"/>
  <c r="R576"/>
  <c r="P576"/>
  <c r="BI574"/>
  <c r="BH574"/>
  <c r="BG574"/>
  <c r="BF574"/>
  <c r="T574"/>
  <c r="R574"/>
  <c r="P574"/>
  <c r="BI570"/>
  <c r="BH570"/>
  <c r="BG570"/>
  <c r="BF570"/>
  <c r="T570"/>
  <c r="R570"/>
  <c r="P570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58"/>
  <c r="BH558"/>
  <c r="BG558"/>
  <c r="BF558"/>
  <c r="T558"/>
  <c r="R558"/>
  <c r="P558"/>
  <c r="BI534"/>
  <c r="BH534"/>
  <c r="BG534"/>
  <c r="BF534"/>
  <c r="T534"/>
  <c r="R534"/>
  <c r="P534"/>
  <c r="BI522"/>
  <c r="BH522"/>
  <c r="BG522"/>
  <c r="BF522"/>
  <c r="T522"/>
  <c r="R522"/>
  <c r="P522"/>
  <c r="BI520"/>
  <c r="BH520"/>
  <c r="BG520"/>
  <c r="BF520"/>
  <c r="T520"/>
  <c r="R520"/>
  <c r="P520"/>
  <c r="BI492"/>
  <c r="BH492"/>
  <c r="BG492"/>
  <c r="BF492"/>
  <c r="T492"/>
  <c r="R492"/>
  <c r="P492"/>
  <c r="BI485"/>
  <c r="BH485"/>
  <c r="BG485"/>
  <c r="BF485"/>
  <c r="T485"/>
  <c r="R485"/>
  <c r="P485"/>
  <c r="BI476"/>
  <c r="BH476"/>
  <c r="BG476"/>
  <c r="BF476"/>
  <c r="T476"/>
  <c r="R476"/>
  <c r="P476"/>
  <c r="BI465"/>
  <c r="BH465"/>
  <c r="BG465"/>
  <c r="BF465"/>
  <c r="T465"/>
  <c r="R465"/>
  <c r="P465"/>
  <c r="BI456"/>
  <c r="BH456"/>
  <c r="BG456"/>
  <c r="BF456"/>
  <c r="T456"/>
  <c r="R456"/>
  <c r="P456"/>
  <c r="BI409"/>
  <c r="BH409"/>
  <c r="BG409"/>
  <c r="BF409"/>
  <c r="T409"/>
  <c r="R409"/>
  <c r="P409"/>
  <c r="BI401"/>
  <c r="BH401"/>
  <c r="BG401"/>
  <c r="BF401"/>
  <c r="T401"/>
  <c r="R401"/>
  <c r="P401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49"/>
  <c r="BH349"/>
  <c r="BG349"/>
  <c r="BF349"/>
  <c r="T349"/>
  <c r="R349"/>
  <c r="P349"/>
  <c r="BI343"/>
  <c r="BH343"/>
  <c r="BG343"/>
  <c r="BF343"/>
  <c r="T343"/>
  <c r="R343"/>
  <c r="P343"/>
  <c r="BI323"/>
  <c r="BH323"/>
  <c r="BG323"/>
  <c r="BF323"/>
  <c r="T323"/>
  <c r="R323"/>
  <c r="P323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3"/>
  <c r="BH303"/>
  <c r="BG303"/>
  <c r="BF303"/>
  <c r="T303"/>
  <c r="R303"/>
  <c r="P303"/>
  <c r="BI300"/>
  <c r="BH300"/>
  <c r="BG300"/>
  <c r="BF300"/>
  <c r="T300"/>
  <c r="T299"/>
  <c r="R300"/>
  <c r="R299"/>
  <c r="P300"/>
  <c r="P299"/>
  <c r="BI296"/>
  <c r="BH296"/>
  <c r="BG296"/>
  <c r="BF296"/>
  <c r="T296"/>
  <c r="R296"/>
  <c r="P296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R268"/>
  <c r="P268"/>
  <c r="BI263"/>
  <c r="BH263"/>
  <c r="BG263"/>
  <c r="BF263"/>
  <c r="T263"/>
  <c r="R263"/>
  <c r="P263"/>
  <c r="BI238"/>
  <c r="BH238"/>
  <c r="BG238"/>
  <c r="BF238"/>
  <c r="T238"/>
  <c r="R238"/>
  <c r="P238"/>
  <c r="BI222"/>
  <c r="BH222"/>
  <c r="BG222"/>
  <c r="BF222"/>
  <c r="T222"/>
  <c r="R222"/>
  <c r="P222"/>
  <c r="BI215"/>
  <c r="BH215"/>
  <c r="BG215"/>
  <c r="BF215"/>
  <c r="T215"/>
  <c r="R215"/>
  <c r="P215"/>
  <c r="BI208"/>
  <c r="BH208"/>
  <c r="BG208"/>
  <c r="BF208"/>
  <c r="T208"/>
  <c r="R208"/>
  <c r="P208"/>
  <c r="BI199"/>
  <c r="BH199"/>
  <c r="BG199"/>
  <c r="BF199"/>
  <c r="T199"/>
  <c r="R199"/>
  <c r="P199"/>
  <c r="BI186"/>
  <c r="BH186"/>
  <c r="BG186"/>
  <c r="BF186"/>
  <c r="T186"/>
  <c r="R186"/>
  <c r="P18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56"/>
  <c r="BH156"/>
  <c r="BG156"/>
  <c r="BF156"/>
  <c r="T156"/>
  <c r="R156"/>
  <c r="P156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T132"/>
  <c r="R133"/>
  <c r="R132"/>
  <c r="P133"/>
  <c r="P132"/>
  <c r="J126"/>
  <c r="F126"/>
  <c r="F124"/>
  <c r="E122"/>
  <c r="J91"/>
  <c r="F91"/>
  <c r="F89"/>
  <c r="E87"/>
  <c r="J24"/>
  <c r="E24"/>
  <c r="J92"/>
  <c r="J23"/>
  <c r="J18"/>
  <c r="E18"/>
  <c r="F92"/>
  <c r="J17"/>
  <c r="J12"/>
  <c r="J89"/>
  <c r="E7"/>
  <c r="E85"/>
  <c i="1" r="L90"/>
  <c r="AM90"/>
  <c r="AM89"/>
  <c r="L89"/>
  <c r="AM87"/>
  <c r="L87"/>
  <c r="L85"/>
  <c r="L84"/>
  <c i="2" r="BK582"/>
  <c r="J534"/>
  <c r="BK401"/>
  <c r="J315"/>
  <c r="J170"/>
  <c r="BK601"/>
  <c r="J582"/>
  <c r="J565"/>
  <c r="J389"/>
  <c r="J607"/>
  <c r="J492"/>
  <c r="J285"/>
  <c r="BK172"/>
  <c r="J409"/>
  <c r="BK492"/>
  <c r="J311"/>
  <c r="BK287"/>
  <c r="J173"/>
  <c r="BK279"/>
  <c r="J199"/>
  <c r="J215"/>
  <c i="3" r="J126"/>
  <c r="BK122"/>
  <c i="2" r="BK576"/>
  <c r="BK522"/>
  <c r="BK389"/>
  <c r="J290"/>
  <c r="BK589"/>
  <c r="J567"/>
  <c r="BK485"/>
  <c r="J279"/>
  <c r="BK534"/>
  <c r="BK283"/>
  <c r="J156"/>
  <c r="BK465"/>
  <c r="BK133"/>
  <c r="BK290"/>
  <c r="J349"/>
  <c r="BK215"/>
  <c r="BK303"/>
  <c r="BK263"/>
  <c r="J268"/>
  <c r="BK137"/>
  <c i="3" r="J122"/>
  <c r="BK123"/>
  <c i="2" r="J585"/>
  <c r="BK565"/>
  <c r="J465"/>
  <c r="BK343"/>
  <c r="J140"/>
  <c r="J587"/>
  <c r="J570"/>
  <c r="BK558"/>
  <c r="BK311"/>
  <c r="J601"/>
  <c r="BK386"/>
  <c r="J238"/>
  <c r="BK564"/>
  <c r="BK383"/>
  <c r="J485"/>
  <c r="BK281"/>
  <c r="BK296"/>
  <c r="J208"/>
  <c r="BK275"/>
  <c r="J287"/>
  <c r="BK146"/>
  <c i="3" r="J127"/>
  <c i="2" r="BK570"/>
  <c r="J476"/>
  <c r="J380"/>
  <c r="J263"/>
  <c r="BK607"/>
  <c r="J576"/>
  <c r="BK476"/>
  <c r="BK140"/>
  <c r="BK520"/>
  <c r="J303"/>
  <c r="J558"/>
  <c r="J323"/>
  <c r="BK349"/>
  <c r="J275"/>
  <c r="J283"/>
  <c r="J281"/>
  <c i="1" r="AS94"/>
  <c i="3" r="J128"/>
  <c i="2" r="BK567"/>
  <c r="J296"/>
  <c r="J604"/>
  <c r="J564"/>
  <c r="J401"/>
  <c r="J589"/>
  <c r="BK380"/>
  <c r="J146"/>
  <c r="J386"/>
  <c r="J300"/>
  <c r="BK378"/>
  <c r="J383"/>
  <c r="BK186"/>
  <c r="BK238"/>
  <c i="3" r="BK126"/>
  <c r="J125"/>
  <c i="2" r="BK574"/>
  <c r="BK456"/>
  <c r="J222"/>
  <c r="BK585"/>
  <c r="J456"/>
  <c r="BK604"/>
  <c r="J378"/>
  <c r="BK208"/>
  <c r="J520"/>
  <c r="J137"/>
  <c r="BK323"/>
  <c r="BK280"/>
  <c r="BK285"/>
  <c r="J343"/>
  <c r="BK268"/>
  <c r="BK300"/>
  <c r="BK170"/>
  <c i="3" r="J123"/>
  <c r="BK128"/>
  <c i="2" r="J313"/>
  <c r="J133"/>
  <c r="BK587"/>
  <c r="J574"/>
  <c r="BK409"/>
  <c r="BK199"/>
  <c r="BK313"/>
  <c r="BK173"/>
  <c r="J522"/>
  <c r="BK156"/>
  <c r="J172"/>
  <c r="J280"/>
  <c r="BK315"/>
  <c r="BK222"/>
  <c r="J186"/>
  <c i="3" r="BK125"/>
  <c r="BK127"/>
  <c i="2" l="1" r="BK155"/>
  <c r="J155"/>
  <c r="J100"/>
  <c r="R278"/>
  <c r="T379"/>
  <c r="P566"/>
  <c r="BK588"/>
  <c r="J588"/>
  <c r="J110"/>
  <c r="R136"/>
  <c r="BK278"/>
  <c r="J278"/>
  <c r="J101"/>
  <c r="BK379"/>
  <c r="J379"/>
  <c r="J106"/>
  <c r="T521"/>
  <c r="R575"/>
  <c i="3" r="R121"/>
  <c i="2" r="P155"/>
  <c r="BK302"/>
  <c r="J302"/>
  <c r="J104"/>
  <c r="R302"/>
  <c r="R314"/>
  <c r="R521"/>
  <c r="P575"/>
  <c i="3" r="T121"/>
  <c i="2" r="T155"/>
  <c r="P379"/>
  <c r="BK575"/>
  <c r="J575"/>
  <c r="J109"/>
  <c r="P588"/>
  <c i="3" r="P124"/>
  <c i="2" r="R155"/>
  <c r="R131"/>
  <c r="P302"/>
  <c r="T302"/>
  <c r="P314"/>
  <c r="BK521"/>
  <c r="J521"/>
  <c r="J107"/>
  <c r="R566"/>
  <c r="T588"/>
  <c i="3" r="BK121"/>
  <c r="R124"/>
  <c i="2" r="BK136"/>
  <c r="J136"/>
  <c r="J99"/>
  <c r="P136"/>
  <c r="T278"/>
  <c r="R379"/>
  <c r="BK566"/>
  <c r="J566"/>
  <c r="J108"/>
  <c r="T575"/>
  <c i="3" r="T124"/>
  <c i="2" r="T136"/>
  <c r="P278"/>
  <c r="BK314"/>
  <c r="J314"/>
  <c r="J105"/>
  <c r="T314"/>
  <c r="P521"/>
  <c r="T566"/>
  <c r="R588"/>
  <c i="3" r="P121"/>
  <c r="P120"/>
  <c r="P119"/>
  <c i="1" r="AU96"/>
  <c i="3" r="BK124"/>
  <c r="J124"/>
  <c r="J99"/>
  <c i="2" r="BK299"/>
  <c r="J299"/>
  <c r="J102"/>
  <c r="BK132"/>
  <c r="J132"/>
  <c r="J98"/>
  <c i="3" r="E85"/>
  <c r="BE123"/>
  <c r="BE125"/>
  <c r="BE126"/>
  <c r="F116"/>
  <c i="2" r="BK131"/>
  <c i="3" r="BE122"/>
  <c i="2" r="BK301"/>
  <c r="J301"/>
  <c r="J103"/>
  <c i="3" r="J89"/>
  <c r="BE127"/>
  <c r="J92"/>
  <c r="BE128"/>
  <c i="2" r="BE280"/>
  <c r="BE582"/>
  <c r="J124"/>
  <c r="BE170"/>
  <c r="BE287"/>
  <c r="BE290"/>
  <c r="BE296"/>
  <c r="BE300"/>
  <c r="BE311"/>
  <c r="BE313"/>
  <c r="BE349"/>
  <c r="BE389"/>
  <c r="BE601"/>
  <c r="E120"/>
  <c r="BE186"/>
  <c r="BE238"/>
  <c r="BE263"/>
  <c r="F127"/>
  <c r="BE156"/>
  <c r="BE315"/>
  <c r="BE476"/>
  <c r="BE133"/>
  <c r="BE140"/>
  <c r="BE215"/>
  <c r="BE283"/>
  <c r="BE303"/>
  <c r="BE343"/>
  <c r="BE456"/>
  <c r="BE534"/>
  <c r="BE567"/>
  <c r="BE574"/>
  <c r="J127"/>
  <c r="BE137"/>
  <c r="BE199"/>
  <c r="BE268"/>
  <c r="BE275"/>
  <c r="BE281"/>
  <c r="BE383"/>
  <c r="BE485"/>
  <c r="BE520"/>
  <c r="BE522"/>
  <c r="BE587"/>
  <c r="BE172"/>
  <c r="BE173"/>
  <c r="BE222"/>
  <c r="BE285"/>
  <c r="BE378"/>
  <c r="BE380"/>
  <c r="BE386"/>
  <c r="BE401"/>
  <c r="BE465"/>
  <c r="BE558"/>
  <c r="BE564"/>
  <c r="BE570"/>
  <c r="BE576"/>
  <c r="BE589"/>
  <c r="BE604"/>
  <c r="BE607"/>
  <c r="BE146"/>
  <c r="BE208"/>
  <c r="BE279"/>
  <c r="BE323"/>
  <c r="BE409"/>
  <c r="BE492"/>
  <c r="BE565"/>
  <c r="BE585"/>
  <c i="3" r="F36"/>
  <c i="1" r="BC96"/>
  <c i="3" r="F37"/>
  <c i="1" r="BD96"/>
  <c i="2" r="F34"/>
  <c i="1" r="BA95"/>
  <c i="2" r="F37"/>
  <c i="1" r="BD95"/>
  <c i="2" r="J34"/>
  <c i="1" r="AW95"/>
  <c i="3" r="J34"/>
  <c i="1" r="AW96"/>
  <c i="3" r="F35"/>
  <c i="1" r="BB96"/>
  <c i="2" r="F35"/>
  <c i="1" r="BB95"/>
  <c i="3" r="F34"/>
  <c i="1" r="BA96"/>
  <c i="2" r="F36"/>
  <c i="1" r="BC95"/>
  <c i="2" l="1" r="P131"/>
  <c i="3" r="R120"/>
  <c r="R119"/>
  <c r="BK120"/>
  <c r="J120"/>
  <c r="J97"/>
  <c i="2" r="T301"/>
  <c i="3" r="T120"/>
  <c r="T119"/>
  <c i="2" r="P301"/>
  <c r="T131"/>
  <c r="T130"/>
  <c r="R301"/>
  <c r="R130"/>
  <c i="3" r="J121"/>
  <c r="J98"/>
  <c i="2" r="BK130"/>
  <c r="J130"/>
  <c r="J96"/>
  <c r="J131"/>
  <c r="J97"/>
  <c r="F33"/>
  <c i="1" r="AZ95"/>
  <c i="2" r="J33"/>
  <c i="1" r="AV95"/>
  <c r="AT95"/>
  <c r="BB94"/>
  <c r="AX94"/>
  <c i="3" r="F33"/>
  <c i="1" r="AZ96"/>
  <c r="BC94"/>
  <c r="AY94"/>
  <c r="BD94"/>
  <c r="W33"/>
  <c r="BA94"/>
  <c r="AW94"/>
  <c r="AK30"/>
  <c i="3" r="J33"/>
  <c i="1" r="AV96"/>
  <c r="AT96"/>
  <c i="2" l="1" r="P130"/>
  <c i="1" r="AU95"/>
  <c i="3" r="BK119"/>
  <c r="J119"/>
  <c r="J96"/>
  <c i="1" r="AU94"/>
  <c r="AZ94"/>
  <c r="W29"/>
  <c r="W32"/>
  <c i="2" r="J30"/>
  <c i="1" r="AG95"/>
  <c r="W31"/>
  <c r="W30"/>
  <c i="2" l="1" r="J39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<sst xmlns="http://schemas.openxmlformats.org/spreadsheetml/2006/main">
  <si>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</si>
  <si>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</si>
  <si>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</si>
  <si>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</si>
  <si>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</si>
  <si>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{22571ae7-0203-46b8-bc44-c0f65f4b32cd}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</si>
  <si>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</si>
  <si>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</si>
  <si>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</si>
  <si>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</si>
  <si>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</si>
  <si>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</si>
  <si>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</si>
  <si>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</si>
  <si>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</si>
  <si>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</si>
  <si>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</si>
  <si>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Základní Školy, ul. Komenského č.p.11, Ústí nad Orlicí</t>
  </si>
  <si>
    <t>KSO:</t>
  </si>
  <si>
    <t>CC-CZ:</t>
  </si>
  <si>
    <t>Místo:</t>
  </si>
  <si>
    <t>ul. Komenského č.p.11, Ústí nad Orlicí</t>
  </si>
  <si>
    <t>Datum:</t>
  </si>
  <si>
    <t>28. 1. 2021</t>
  </si>
  <si>
    <t>Zadavatel:</t>
  </si>
  <si>
    <t>IČ:</t>
  </si>
  <si>
    <t>00279676</t>
  </si>
  <si>
    <t>Město Ústí nad Orlicí, Sychrova 16, Ústí n. Orlicí</t>
  </si>
  <si>
    <t>DIČ:</t>
  </si>
  <si>
    <t>Uchazeč:</t>
  </si>
  <si>
    <t>Vyplň údaj</t>
  </si>
  <si>
    <t>Projektant:</t>
  </si>
  <si>
    <t>06428088</t>
  </si>
  <si>
    <t>ŽÁROVKA PROJEKTANTI,Křižíkova 788/2,Hradec Králové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</si>
  <si>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</si>
  <si>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</si>
  <si>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</si>
  <si>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</si>
  <si>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</si>
  <si>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</si>
  <si>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</si>
  <si>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</si>
  <si>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</si>
  <si>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</si>
  <si>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</si>
  <si>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</si>
  <si>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</si>
  <si>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</si>
  <si>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</si>
  <si>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</si>
  <si>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</si>
  <si>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</si>
  <si>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</si>
  <si>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</si>
  <si>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</si>
  <si>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</si>
  <si>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</si>
  <si>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</si>
  <si>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</si>
  <si>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</si>
  <si>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</si>
  <si>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</si>
  <si>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</si>
  <si>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</si>
  <si>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</si>
  <si>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</si>
  <si>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</si>
  <si>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</si>
  <si>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</si>
  <si>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</si>
  <si>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</si>
  <si>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</si>
  <si>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</si>
  <si>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</si>
  <si>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</si>
  <si>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</si>
  <si>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</si>
  <si>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</si>
  <si>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</si>
  <si>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</si>
  <si>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</si>
  <si>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</si>
  <si>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</si>
  <si>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</si>
  <si>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 stavební část</t>
  </si>
  <si>
    <t>STA</t>
  </si>
  <si>
    <t>1</t>
  </si>
  <si>
    <t>{d3d8d3ce-b939-4379-95da-ec01b6f53c7b}</t>
  </si>
  <si>
    <t>2</t>
  </si>
  <si>
    <t>SO 02</t>
  </si>
  <si>
    <t>VRN</t>
  </si>
  <si>
    <t>{14bbd49b-5956-4abd-847e-062a30e70715}</t>
  </si>
  <si>
    <t>KRYCÍ LIST SOUPISU PRACÍ</t>
  </si>
  <si>
    <t>Objekt:</t>
  </si>
  <si>
    <t>SO 01 -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</si>
  <si>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</si>
  <si>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</si>
  <si>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</si>
  <si>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</si>
  <si>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</si>
  <si>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</si>
  <si>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</si>
  <si>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</si>
  <si>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</si>
  <si>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</si>
  <si>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</si>
  <si>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</si>
  <si>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</si>
  <si>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</si>
  <si>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</si>
  <si>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</si>
  <si>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</si>
  <si>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</si>
  <si>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</si>
  <si>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</si>
  <si>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</si>
  <si>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</si>
  <si>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</si>
  <si>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</si>
  <si>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</si>
  <si>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</si>
  <si>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</si>
  <si>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</si>
  <si>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</si>
  <si>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</si>
  <si>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</si>
  <si>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</si>
  <si>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</si>
  <si>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</si>
  <si>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</si>
  <si>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</si>
  <si>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</si>
  <si>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</si>
  <si>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</si>
  <si>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</si>
  <si>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</si>
  <si>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2021 01</t>
  </si>
  <si>
    <t>4</t>
  </si>
  <si>
    <t>718764511</t>
  </si>
  <si>
    <t>VV</t>
  </si>
  <si>
    <t>dozdění ostění u okna v 1. NP</t>
  </si>
  <si>
    <t>0,42*0,45*2,42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</si>
  <si>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</si>
  <si>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</si>
  <si>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</si>
  <si>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</si>
  <si>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</si>
  <si>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2069638434</t>
  </si>
  <si>
    <t>omítka u dozdění ostění okna v 1. NP</t>
  </si>
  <si>
    <t>612325302</t>
  </si>
  <si>
    <t>Vápenocementová štuková omítka ostění nebo nadpraží</t>
  </si>
  <si>
    <t>m2</t>
  </si>
  <si>
    <t>752878661</t>
  </si>
  <si>
    <t>u dozdění ostění okna v 1. NP</t>
  </si>
  <si>
    <t>0,20*2,42</t>
  </si>
  <si>
    <t>oprava ostění u vybouraného parapetu u vstupních dveří spojovacího krčku</t>
  </si>
  <si>
    <t>0,24*0,70*4</t>
  </si>
  <si>
    <t>Součet</t>
  </si>
  <si>
    <t>621142001</t>
  </si>
  <si>
    <t>Potažení vnějších podhledů sklovláknitým pletivem vtlačeným do tenkovrstvé hmoty</t>
  </si>
  <si>
    <t>CS ÚRS 2022 01</t>
  </si>
  <si>
    <t>138773399</t>
  </si>
  <si>
    <t>oprava nadpraží</t>
  </si>
  <si>
    <t>1.PP</t>
  </si>
  <si>
    <t>(2,34+1,48+0,94+1,44+2,31)*0,16</t>
  </si>
  <si>
    <t>1.NP</t>
  </si>
  <si>
    <t>(2,35+2,35+5,05+3,38+1,15+1,15+1,15+1,15+2,65+5,33+2,35+2,35+5,33+2,35+3,54+1,13+ 1,13+1,76+2,35+5,33)*0,16</t>
  </si>
  <si>
    <t>2.NP</t>
  </si>
  <si>
    <t>(5,06+5,05+5,025+1,45+2,35+1,15+1,15+1,15+1,15+2,65+5,33+2,35+2,35+5,33+2,35+3,54+1,13+1,13+2,35+2,35+5,33)*0,16</t>
  </si>
  <si>
    <t>9</t>
  </si>
  <si>
    <t>Ostatní konstrukce a práce, bourání</t>
  </si>
  <si>
    <t>5</t>
  </si>
  <si>
    <t>941311111</t>
  </si>
  <si>
    <t>Montáž lešení řadového modulového lehkého zatížení do 200 kg/m2 š do 0,9 m v do 10 m</t>
  </si>
  <si>
    <t>-1881168685</t>
  </si>
  <si>
    <t>pohled severní</t>
  </si>
  <si>
    <t>20,75*4,50</t>
  </si>
  <si>
    <t>21,00*(13,50+16,00)/2+2,50*2*13,00</t>
  </si>
  <si>
    <t>pohled jižní</t>
  </si>
  <si>
    <t>21,00*(11,00+9,50)/2</t>
  </si>
  <si>
    <t>20,00*4,50</t>
  </si>
  <si>
    <t>pohled východní</t>
  </si>
  <si>
    <t>46,00*11,00-13,00*3,50</t>
  </si>
  <si>
    <t>pohled západní</t>
  </si>
  <si>
    <t>(14,00+11,00)/2*11,00</t>
  </si>
  <si>
    <t>37,00*(10,00+11,00)/2</t>
  </si>
  <si>
    <t>10,50*3,00</t>
  </si>
  <si>
    <t>941311211</t>
  </si>
  <si>
    <t>Příplatek k lešení řadovému modulovému lehkému š 0,9 m v do 25 m za první a ZKD den použití</t>
  </si>
  <si>
    <t>1485917355</t>
  </si>
  <si>
    <t>1791,375*12 'Přepočtené koeficientem množství</t>
  </si>
  <si>
    <t>7</t>
  </si>
  <si>
    <t>941311811</t>
  </si>
  <si>
    <t>Demontáž lešení řadového modulového lehkého zatížení do 200 kg/m2 š do 0,9 m v do 10 m</t>
  </si>
  <si>
    <t>-1596797927</t>
  </si>
  <si>
    <t>8</t>
  </si>
  <si>
    <t>949101111</t>
  </si>
  <si>
    <t>Lešení pomocné pro objekty pozemních staveb s lešeňovou podlahou v do 1,9 m zatížení do 150 kg/m2</t>
  </si>
  <si>
    <t>452076122</t>
  </si>
  <si>
    <t>výměna oken</t>
  </si>
  <si>
    <t>1. PP</t>
  </si>
  <si>
    <t>4,62*1,00</t>
  </si>
  <si>
    <t>2,07*1,00</t>
  </si>
  <si>
    <t>1,36*1,00</t>
  </si>
  <si>
    <t>2,22*1,00</t>
  </si>
  <si>
    <t>1. NP</t>
  </si>
  <si>
    <t>1,00*(5,59+2,53+2,97+3,70+2,81+6,115+2,55+2,81+5,59+6,78+2,71+2,58+5,075+5,565+2,82+2,535)</t>
  </si>
  <si>
    <t>1,00*(7,555+3,215*2+7,535+7,52+7,55)</t>
  </si>
  <si>
    <t>2. NP</t>
  </si>
  <si>
    <t>1,00*(5,59+2,53+2,97+3,74+2,73+6,025+2,60+2,715+5,59+6,48+2,71+2,58+4,01+1,96+5,075+5,385+5,645)</t>
  </si>
  <si>
    <t>952901111</t>
  </si>
  <si>
    <t>Vyčištění budov bytové a občanské výstavby při výšce podlaží do 4 m</t>
  </si>
  <si>
    <t>600372776</t>
  </si>
  <si>
    <t>4,62*3,00</t>
  </si>
  <si>
    <t>2,07*3,00</t>
  </si>
  <si>
    <t>1,36*3,00</t>
  </si>
  <si>
    <t>2,22*3,00</t>
  </si>
  <si>
    <t>3,00*(5,59+2,53+2,97+3,70+2,81+6,115+2,55+2,81+5,59+6,78+2,71+2,58+5,075+5,565+2,82+2,535)</t>
  </si>
  <si>
    <t>3,00*(7,555+3,215*2+7,535+7,52+7,55)</t>
  </si>
  <si>
    <t>3,00*(5,59+2,53+2,97+3,74+2,73+6,025+2,60+2,715+5,59+6,48+2,71+2,58+4,01+1,96+5,075+5,385+5,645)</t>
  </si>
  <si>
    <t>10</t>
  </si>
  <si>
    <t>962081141</t>
  </si>
  <si>
    <t>Bourání příček ze skleněných tvárnic tl do 150 mm</t>
  </si>
  <si>
    <t>-2068530347</t>
  </si>
  <si>
    <t>2,67*2,42</t>
  </si>
  <si>
    <t>1,14*2,00</t>
  </si>
  <si>
    <t>1,17*2,00</t>
  </si>
  <si>
    <t>2,67*2,41</t>
  </si>
  <si>
    <t>1,175*2,00*2</t>
  </si>
  <si>
    <t>11</t>
  </si>
  <si>
    <t>968062244</t>
  </si>
  <si>
    <t>Vybourání dřevěných rámů oken jednoduchých včetně křídel pl do 1 m2</t>
  </si>
  <si>
    <t>-1195297202</t>
  </si>
  <si>
    <t>0,51*0,56</t>
  </si>
  <si>
    <t>0,90*0,60</t>
  </si>
  <si>
    <t>0,89*0,60</t>
  </si>
  <si>
    <t>12</t>
  </si>
  <si>
    <t>968062245</t>
  </si>
  <si>
    <t>Vybourání dřevěných rámů oken jednoduchých včetně křídel pl do 2 m2</t>
  </si>
  <si>
    <t>738879820</t>
  </si>
  <si>
    <t>1,72*0,64</t>
  </si>
  <si>
    <t>2,69*0,64</t>
  </si>
  <si>
    <t>2,70*0,64</t>
  </si>
  <si>
    <t>1,70*0,64</t>
  </si>
  <si>
    <t>13</t>
  </si>
  <si>
    <t>968062246</t>
  </si>
  <si>
    <t>Vybourání dřevěných rámů oken jednoduchých včetně křídel pl do 4 m2</t>
  </si>
  <si>
    <t>2084086733</t>
  </si>
  <si>
    <t>2,38*1,50</t>
  </si>
  <si>
    <t>2,40*0,90</t>
  </si>
  <si>
    <t>1,17*2,37</t>
  </si>
  <si>
    <t>1,18*2,37</t>
  </si>
  <si>
    <t>1,17*2,07</t>
  </si>
  <si>
    <t>1,18*2,07</t>
  </si>
  <si>
    <t>1,18*2,42</t>
  </si>
  <si>
    <t>1,49*2,37</t>
  </si>
  <si>
    <t>14</t>
  </si>
  <si>
    <t>968062247</t>
  </si>
  <si>
    <t>Vybourání dřevěných rámů oken jednoduchých včetně křídel pl přes 4 m2</t>
  </si>
  <si>
    <t>-396573333</t>
  </si>
  <si>
    <t>5,37*2,37</t>
  </si>
  <si>
    <t>2,465*2,37</t>
  </si>
  <si>
    <t>3,57*2,37</t>
  </si>
  <si>
    <t>2,37*2,37</t>
  </si>
  <si>
    <t>5,35*2,37</t>
  </si>
  <si>
    <t>2,36*2,37*2</t>
  </si>
  <si>
    <t>3,88*2,37</t>
  </si>
  <si>
    <t>5,07*2,37</t>
  </si>
  <si>
    <t>2,37*2,37*2</t>
  </si>
  <si>
    <t>2,35*2,37*2</t>
  </si>
  <si>
    <t>5,075*2,37</t>
  </si>
  <si>
    <t>5,08*2,37</t>
  </si>
  <si>
    <t>968062456</t>
  </si>
  <si>
    <t>Vybourání dřevěných dveřních zárubní pl přes 2 m2</t>
  </si>
  <si>
    <t>1088141655</t>
  </si>
  <si>
    <t>1,78*3,07</t>
  </si>
  <si>
    <t>2,64*2,66*4</t>
  </si>
  <si>
    <t>16</t>
  </si>
  <si>
    <t>968072456</t>
  </si>
  <si>
    <t>Vybourání kovových dveřních zárubní pl přes 2 m2</t>
  </si>
  <si>
    <t>1522098258</t>
  </si>
  <si>
    <t>dveře včetně nadsvětlíku</t>
  </si>
  <si>
    <t>1,48*3,25</t>
  </si>
  <si>
    <t>0,94*3,05</t>
  </si>
  <si>
    <t>1,50*2,45</t>
  </si>
  <si>
    <t>17</t>
  </si>
  <si>
    <t>971033561</t>
  </si>
  <si>
    <t>Vybourání otvorů ve zdivu cihelném pl do 1 m2 na MVC nebo MV tl do 600 mm</t>
  </si>
  <si>
    <t>-1778734704</t>
  </si>
  <si>
    <t>vybourání parapetu o vstupních dveří do spojivacího krčku</t>
  </si>
  <si>
    <t>0,48*0,75*0,86*4</t>
  </si>
  <si>
    <t>997</t>
  </si>
  <si>
    <t>Přesun sutě</t>
  </si>
  <si>
    <t>18</t>
  </si>
  <si>
    <t>997013213</t>
  </si>
  <si>
    <t>Vnitrostaveništní doprava suti a vybouraných hmot pro budovy v do 12 m ručně</t>
  </si>
  <si>
    <t>t</t>
  </si>
  <si>
    <t>-1893122062</t>
  </si>
  <si>
    <t>19</t>
  </si>
  <si>
    <t>997013501</t>
  </si>
  <si>
    <t>Odvoz suti a vybouraných hmot na skládku nebo meziskládku do 1 km se složením</t>
  </si>
  <si>
    <t>-1608555310</t>
  </si>
  <si>
    <t>20</t>
  </si>
  <si>
    <t>997013509</t>
  </si>
  <si>
    <t>Příplatek k odvozu suti a vybouraných hmot na skládku ZKD 1 km přes 1 km</t>
  </si>
  <si>
    <t>901453877</t>
  </si>
  <si>
    <t>17,822*7 'Přepočtené koeficientem množství</t>
  </si>
  <si>
    <t>997013603</t>
  </si>
  <si>
    <t>Poplatek za uložení na skládce (skládkovné) stavebního odpadu cihelného kód odpadu 17 01 02</t>
  </si>
  <si>
    <t>-455438830</t>
  </si>
  <si>
    <t>2,228</t>
  </si>
  <si>
    <t>22</t>
  </si>
  <si>
    <t>997013607</t>
  </si>
  <si>
    <t>Poplatek za uložení na skládce (skládkovné) stavebního odpadu keramického kód odpadu 17 01 03</t>
  </si>
  <si>
    <t>-1969216290</t>
  </si>
  <si>
    <t>0,273</t>
  </si>
  <si>
    <t>23</t>
  </si>
  <si>
    <t>997013631</t>
  </si>
  <si>
    <t>Poplatek za uložení na skládce (skládkovné) stavebního odpadu směsného kód odpadu 17 09 04</t>
  </si>
  <si>
    <t>-337642450</t>
  </si>
  <si>
    <t>17,822-2,228-0,273-5,858-8,306</t>
  </si>
  <si>
    <t>24</t>
  </si>
  <si>
    <t>997013804</t>
  </si>
  <si>
    <t>Poplatek za uložení na skládce (skládkovné) stavebního odpadu ze skla kód odpadu 17 02 02</t>
  </si>
  <si>
    <t>-1818579045</t>
  </si>
  <si>
    <t>skleněné tvárnice</t>
  </si>
  <si>
    <t>1,822</t>
  </si>
  <si>
    <t>sklo</t>
  </si>
  <si>
    <t>4,036</t>
  </si>
  <si>
    <t>25</t>
  </si>
  <si>
    <t>997013811</t>
  </si>
  <si>
    <t>Poplatek za uložení na skládce (skládkovné) stavebního odpadu dřevěného kód odpadu 17 02 01</t>
  </si>
  <si>
    <t>424090599</t>
  </si>
  <si>
    <t>okna</t>
  </si>
  <si>
    <t>0,056+0,175+0,815+5,012+2,248</t>
  </si>
  <si>
    <t>998</t>
  </si>
  <si>
    <t>Přesun hmot</t>
  </si>
  <si>
    <t>26</t>
  </si>
  <si>
    <t>998018002</t>
  </si>
  <si>
    <t>Přesun hmot ruční pro budovy v do 12 m</t>
  </si>
  <si>
    <t>-116336564</t>
  </si>
  <si>
    <t>PSV</t>
  </si>
  <si>
    <t>Práce a dodávky PSV</t>
  </si>
  <si>
    <t>713</t>
  </si>
  <si>
    <t>Izolace tepelné</t>
  </si>
  <si>
    <t>27</t>
  </si>
  <si>
    <t>713131141</t>
  </si>
  <si>
    <t>Montáž izolace tepelné stěn a základů lepením celoplošně rohoží, pásů, dílců, desek</t>
  </si>
  <si>
    <t>-1548282791</t>
  </si>
  <si>
    <t>(2,34+1,48+0,94+1,44+2,31)*0,03</t>
  </si>
  <si>
    <t>(2,35+2,35+5,05+3,38+1,15+1,15+1,15+1,15+2,65+5,33+2,35+2,35+5,33+2,35+3,54+1,13+ 1,13+1,76+2,35+5,33)*0,03</t>
  </si>
  <si>
    <t>(5,06+5,05+5,025+1,45+2,35+1,15+1,15+1,15+1,15+2,65+5,33+2,35+2,35+5,33+2,35+3,54+1,13+1,13+2,35+2,35+5,33)*0,03</t>
  </si>
  <si>
    <t>28</t>
  </si>
  <si>
    <t>M</t>
  </si>
  <si>
    <t>28375931</t>
  </si>
  <si>
    <t>deska EPS 70 fasádní λ=0,039 tl 30mm</t>
  </si>
  <si>
    <t>32</t>
  </si>
  <si>
    <t>-25687131</t>
  </si>
  <si>
    <t>3,647*1,05 'Přepočtené koeficientem množství</t>
  </si>
  <si>
    <t>29</t>
  </si>
  <si>
    <t>998713202</t>
  </si>
  <si>
    <t>Přesun hmot procentní pro izolace tepelné v objektech v do 12 m</t>
  </si>
  <si>
    <t>%</t>
  </si>
  <si>
    <t>-899431528</t>
  </si>
  <si>
    <t>764</t>
  </si>
  <si>
    <t>Konstrukce klempířské</t>
  </si>
  <si>
    <t>30</t>
  </si>
  <si>
    <t>764002851</t>
  </si>
  <si>
    <t>Demontáž oplechování parapetů do suti</t>
  </si>
  <si>
    <t>m</t>
  </si>
  <si>
    <t>1006670989</t>
  </si>
  <si>
    <t>2,34</t>
  </si>
  <si>
    <t>5,33+2,35+1,13*2+3,54+2,35+5,33*2+2,35*4+2,65*5+1,15*4+3,83+5,05</t>
  </si>
  <si>
    <t>5,33*3+2,35*5+1,13*2+3,54+2,65+1,15*4+2,35+1,45+3,83+5,05+5,06</t>
  </si>
  <si>
    <t>31</t>
  </si>
  <si>
    <t>764226444.R01</t>
  </si>
  <si>
    <t>Oplechování parapetů rovných celoplošně lepené z Al plechu rš 280 mm, barva RAL 7016</t>
  </si>
  <si>
    <t>351852423</t>
  </si>
  <si>
    <t>K.10</t>
  </si>
  <si>
    <t>5,20*6</t>
  </si>
  <si>
    <t>K.11</t>
  </si>
  <si>
    <t>4,90*4</t>
  </si>
  <si>
    <t>K.12</t>
  </si>
  <si>
    <t>2,60*2</t>
  </si>
  <si>
    <t>K.13</t>
  </si>
  <si>
    <t>2,30*12</t>
  </si>
  <si>
    <t>K.14</t>
  </si>
  <si>
    <t>4,00</t>
  </si>
  <si>
    <t>K.15</t>
  </si>
  <si>
    <t>3,50*3</t>
  </si>
  <si>
    <t>K.16</t>
  </si>
  <si>
    <t>1,10*13</t>
  </si>
  <si>
    <t>K.37</t>
  </si>
  <si>
    <t>2,50*1</t>
  </si>
  <si>
    <t>K.38</t>
  </si>
  <si>
    <t>764226447.R01</t>
  </si>
  <si>
    <t>Oplechování parapetů rovných celoplošně lepené z Al plechu rš 550 mm, barva RAL 7016</t>
  </si>
  <si>
    <t>2036478915</t>
  </si>
  <si>
    <t>K.23</t>
  </si>
  <si>
    <t>2,53*2</t>
  </si>
  <si>
    <t>K.24</t>
  </si>
  <si>
    <t>2,65*2</t>
  </si>
  <si>
    <t>33</t>
  </si>
  <si>
    <t>764321403.R01</t>
  </si>
  <si>
    <t>Lemování oken z AL plechu rš 100 mm</t>
  </si>
  <si>
    <t>236544884</t>
  </si>
  <si>
    <t>pracovní spára z vnitřní i vnější strany</t>
  </si>
  <si>
    <t>okno 0.01</t>
  </si>
  <si>
    <t>(2,34+1,472*2)*2</t>
  </si>
  <si>
    <t>okno 0.05</t>
  </si>
  <si>
    <t>(2,40+0,90*2)*2</t>
  </si>
  <si>
    <t>okno 0.06</t>
  </si>
  <si>
    <t>(2,37+2,37*2)*11*2</t>
  </si>
  <si>
    <t>okno 0.07</t>
  </si>
  <si>
    <t>(5,07+2,37*2)*4*2</t>
  </si>
  <si>
    <t>okno 0.08</t>
  </si>
  <si>
    <t>(3,57+2,37*2)*2</t>
  </si>
  <si>
    <t>okno 0.09</t>
  </si>
  <si>
    <t>(5,37+2,37*2)*7*2</t>
  </si>
  <si>
    <t>okno 0.10</t>
  </si>
  <si>
    <t>okno 0.11</t>
  </si>
  <si>
    <t>(1,49+2,37*2)*2</t>
  </si>
  <si>
    <t>okno 0.12</t>
  </si>
  <si>
    <t>(1,17+2,37*2)*8*2</t>
  </si>
  <si>
    <t>okno 0.17</t>
  </si>
  <si>
    <t>2*3,14*1,125*2</t>
  </si>
  <si>
    <t>okno 0.19</t>
  </si>
  <si>
    <t>(2,70+0,64*2)*4*2</t>
  </si>
  <si>
    <t>okno 0.13</t>
  </si>
  <si>
    <t>(1,17+2,37*2)*4*2</t>
  </si>
  <si>
    <t>okno 0.14</t>
  </si>
  <si>
    <t>(2,67+2,41*2)*2*2</t>
  </si>
  <si>
    <t>34</t>
  </si>
  <si>
    <t>998764202</t>
  </si>
  <si>
    <t>Přesun hmot procentní pro konstrukce klempířské v objektech v do 12 m</t>
  </si>
  <si>
    <t>1179486366</t>
  </si>
  <si>
    <t>766</t>
  </si>
  <si>
    <t>Konstrukce truhlářské</t>
  </si>
  <si>
    <t>35</t>
  </si>
  <si>
    <t>766.R01</t>
  </si>
  <si>
    <t>D+M parapetu typu 01 s větrací mřížkou, šířky 720 mm, výšky 600 mm, včetně nosné konstrukce, všech systémových detailů, kování, kotvení, pomocného materiálu - viz. podrobný popis PD</t>
  </si>
  <si>
    <t>888538361</t>
  </si>
  <si>
    <t>TM08</t>
  </si>
  <si>
    <t>5,59*2</t>
  </si>
  <si>
    <t>36</t>
  </si>
  <si>
    <t>766.R02</t>
  </si>
  <si>
    <t>D+M parapetu typu 01 s větrací mřížkou, šířky 680 mm, výšky 600 mm, včetně nosné konstrukce, všech systémových detailů, kování, kotvení, pomocného materiálu - viz. podrobný popis PD</t>
  </si>
  <si>
    <t>1037679115</t>
  </si>
  <si>
    <t>TM10</t>
  </si>
  <si>
    <t>37</t>
  </si>
  <si>
    <t>766.R03</t>
  </si>
  <si>
    <t>D+M parapetu typu 01 s větrací mřížkou, šířky 665 mm, výšky 600 mm, včetně nosné konstrukce, všech systémových detailů, kování, kotvení, pomocného materiálu - viz. podrobný popis PD</t>
  </si>
  <si>
    <t>288755754</t>
  </si>
  <si>
    <t>TM11</t>
  </si>
  <si>
    <t>6,115*2</t>
  </si>
  <si>
    <t>38</t>
  </si>
  <si>
    <t>766.R04</t>
  </si>
  <si>
    <t>D+M parapetu typu 01 s větrací mřížkou, šířky 660 mm, výšky 600 mm, včetně nosné konstrukce, všech systémových detailů, kování, kotvení, pomocného materiálu - viz. podrobný popis PD</t>
  </si>
  <si>
    <t>361488487</t>
  </si>
  <si>
    <t>TM12</t>
  </si>
  <si>
    <t>2,55*2</t>
  </si>
  <si>
    <t>TM13</t>
  </si>
  <si>
    <t>2,35*2</t>
  </si>
  <si>
    <t>TM14</t>
  </si>
  <si>
    <t>5,33*1</t>
  </si>
  <si>
    <t>TM15</t>
  </si>
  <si>
    <t>5,33*4</t>
  </si>
  <si>
    <t>TM16</t>
  </si>
  <si>
    <t>5,33*2</t>
  </si>
  <si>
    <t>39</t>
  </si>
  <si>
    <t>766441811</t>
  </si>
  <si>
    <t>Demontáž parapetních desek dřevěných nebo plastových šířky do 30 cm délky do 1,0 m</t>
  </si>
  <si>
    <t>154381660</t>
  </si>
  <si>
    <t>okna do 1 m2</t>
  </si>
  <si>
    <t>"0,51*0,56" 1</t>
  </si>
  <si>
    <t>"0,90*0,60" 1</t>
  </si>
  <si>
    <t>"0,89*0,60" 1</t>
  </si>
  <si>
    <t>40</t>
  </si>
  <si>
    <t>766441821</t>
  </si>
  <si>
    <t>Demontáž parapetních desek dřevěných nebo plastových šířky do 30 cm délky přes 1,0 m</t>
  </si>
  <si>
    <t>-942345399</t>
  </si>
  <si>
    <t>okna do 2 m2</t>
  </si>
  <si>
    <t>"1,72*0,64" 1</t>
  </si>
  <si>
    <t>"2,69*0,64" 1</t>
  </si>
  <si>
    <t>"2,70*0,64" 1</t>
  </si>
  <si>
    <t>"1,70*0,64" 1</t>
  </si>
  <si>
    <t>okna do 4 m2</t>
  </si>
  <si>
    <t>"2,38*1,50" 1</t>
  </si>
  <si>
    <t>"2,40*0,90" 1</t>
  </si>
  <si>
    <t>"1,17*2,37" 1</t>
  </si>
  <si>
    <t>"1,18*2,37" 1</t>
  </si>
  <si>
    <t>"1,17*2,07" 1</t>
  </si>
  <si>
    <t>"1,18*2,07" 1</t>
  </si>
  <si>
    <t>"1,18*2,42" 1</t>
  </si>
  <si>
    <t>"1,49*2,37" 1</t>
  </si>
  <si>
    <t>okna přes 4 m2</t>
  </si>
  <si>
    <t>"5,37*2,37" 1</t>
  </si>
  <si>
    <t>"2,465*2,37" 1</t>
  </si>
  <si>
    <t>"3,57*2,37" 1</t>
  </si>
  <si>
    <t>"2,37*2,37" 1</t>
  </si>
  <si>
    <t>"5,35*2,37" 1</t>
  </si>
  <si>
    <t>"2,36*2,37*2" 2</t>
  </si>
  <si>
    <t>"3,88*2,37" 1</t>
  </si>
  <si>
    <t>"5,07*2,37" 1</t>
  </si>
  <si>
    <t>"2,37*2,37*2" 2</t>
  </si>
  <si>
    <t>"2,35*2,37*2" 2</t>
  </si>
  <si>
    <t>"5,075*2,37" 1</t>
  </si>
  <si>
    <t>"5,08*2,37" 1</t>
  </si>
  <si>
    <t>41</t>
  </si>
  <si>
    <t>766694112</t>
  </si>
  <si>
    <t>Montáž parapetních desek dřevěných nebo plastových šířky do 30 cm délky do 1,6 m</t>
  </si>
  <si>
    <t>1001638759</t>
  </si>
  <si>
    <t>typ 02</t>
  </si>
  <si>
    <t>TM05 - délka 1 250 mm</t>
  </si>
  <si>
    <t>TM07 - délka 1 200 mm</t>
  </si>
  <si>
    <t>TM17 - délka 1 500 mm</t>
  </si>
  <si>
    <t>42</t>
  </si>
  <si>
    <t>766694113</t>
  </si>
  <si>
    <t>Montáž parapetních desek dřevěných nebo plastových šířky do 30 cm délky do 2,6 m</t>
  </si>
  <si>
    <t>-1760503772</t>
  </si>
  <si>
    <t>typ 2</t>
  </si>
  <si>
    <t>TM01 - délka 2 380 mm</t>
  </si>
  <si>
    <t>TM02 - délka 2 310 mm</t>
  </si>
  <si>
    <t>TM04 - délka 2 370 mm</t>
  </si>
  <si>
    <t>TM22 - délka 2 350 mm</t>
  </si>
  <si>
    <t>43</t>
  </si>
  <si>
    <t>766694114</t>
  </si>
  <si>
    <t>Montáž parapetních desek dřevěných nebo plastových šířky do 30 cm délky do 3,6 m</t>
  </si>
  <si>
    <t>-201662199</t>
  </si>
  <si>
    <t>TM03 - délka 3 570 mm</t>
  </si>
  <si>
    <t>TM06 - délka 2 700 mm</t>
  </si>
  <si>
    <t>TM 20 - délka 2 650 mm</t>
  </si>
  <si>
    <t>44</t>
  </si>
  <si>
    <t>766694115</t>
  </si>
  <si>
    <t>Montáž parapetních desek dřevěných nebo plastových šířky do 30 cm délky přes 3,6 m</t>
  </si>
  <si>
    <t>782693604</t>
  </si>
  <si>
    <t>TM19 - délka 5 060 mm</t>
  </si>
  <si>
    <t>TM21 - délka 5 330 m</t>
  </si>
  <si>
    <t>45</t>
  </si>
  <si>
    <t>60794102.R01</t>
  </si>
  <si>
    <t>parapet s nosem šířky 220 mm včetně boční krytky, vysoce kvalitní PVC-U materiál, povrchová úprava z vysoce odolného CPL laminátu na bázi pryskyřice</t>
  </si>
  <si>
    <t>958521706</t>
  </si>
  <si>
    <t>1*1,25</t>
  </si>
  <si>
    <t>2*1,20</t>
  </si>
  <si>
    <t>1*1,50</t>
  </si>
  <si>
    <t>1*2,38</t>
  </si>
  <si>
    <t>1*2,31</t>
  </si>
  <si>
    <t>5*2,37</t>
  </si>
  <si>
    <t>6*2,35</t>
  </si>
  <si>
    <t>2*3,57</t>
  </si>
  <si>
    <t>4*2,70</t>
  </si>
  <si>
    <t>2*2,65</t>
  </si>
  <si>
    <t>5*5,06</t>
  </si>
  <si>
    <t>6*5,33</t>
  </si>
  <si>
    <t>116,31*1,1 'Přepočtené koeficientem množství</t>
  </si>
  <si>
    <t>46</t>
  </si>
  <si>
    <t>998766202</t>
  </si>
  <si>
    <t>Přesun hmot procentní pro konstrukce truhlářské v objektech v do 12 m</t>
  </si>
  <si>
    <t>-55143998</t>
  </si>
  <si>
    <t>767</t>
  </si>
  <si>
    <t>Konstrukce zámečnické</t>
  </si>
  <si>
    <t>47</t>
  </si>
  <si>
    <t>767.D</t>
  </si>
  <si>
    <t>D + M vstupních dveří s nadsvětlíkem, AL profil, tep. izol. trojsklo, středové stěsnění, RAL 7016, U = 0,90 W/(m2K), včetně veškerého příslušenství a kapotovacího L profilu viz detail nadpraží</t>
  </si>
  <si>
    <t>-1737430239</t>
  </si>
  <si>
    <t>dveře 0.02</t>
  </si>
  <si>
    <t>dveře 0.03</t>
  </si>
  <si>
    <t>dveře 0.04</t>
  </si>
  <si>
    <t>1,50*2,40</t>
  </si>
  <si>
    <t>okno 0.16</t>
  </si>
  <si>
    <t>dveře 0.18</t>
  </si>
  <si>
    <t>48</t>
  </si>
  <si>
    <t>767.O</t>
  </si>
  <si>
    <t>D + M výplní otvorů, AL profil, tep. izol. trojsklo, středové stěsnění, RAL 7016, U = 0,90 W/(m2K), včetně veškerého příslušenství a navyšovacích profilů pro žaluzie a kapotovacího L profilu viz detail nadpraží</t>
  </si>
  <si>
    <t>-1412355352</t>
  </si>
  <si>
    <t>2,34*1,47</t>
  </si>
  <si>
    <t>2,37*2,37*11</t>
  </si>
  <si>
    <t>5,07*2,37*4</t>
  </si>
  <si>
    <t>5,37*2,37*7</t>
  </si>
  <si>
    <t>3,57*2,37*2</t>
  </si>
  <si>
    <t>1,17*2,37*8</t>
  </si>
  <si>
    <t>3,14*1,125*1,125</t>
  </si>
  <si>
    <t>2,70*0,64*4</t>
  </si>
  <si>
    <t>49</t>
  </si>
  <si>
    <t>767.OP</t>
  </si>
  <si>
    <t>D + M výplní otvorů s PO, AL profil, tep. izol. trojsklo, středové stěsnění, RAL 7016, U = 0,90 W/(m2K), včetně veškerého příslušenství a navyšovacích profilů pro žaluzie a kapotovacího L profilu viz detail nadpraží</t>
  </si>
  <si>
    <t>-687411048</t>
  </si>
  <si>
    <t>1,17*2,37*4</t>
  </si>
  <si>
    <t>2,67*2,41*2</t>
  </si>
  <si>
    <t>50</t>
  </si>
  <si>
    <t>767.O17</t>
  </si>
  <si>
    <t>Dozdění otvoru u okna O.17, dodávka a osazení ŽB překladu nad oknem</t>
  </si>
  <si>
    <t>kpl</t>
  </si>
  <si>
    <t>1380840477</t>
  </si>
  <si>
    <t>51</t>
  </si>
  <si>
    <t>998767202</t>
  </si>
  <si>
    <t>Přesun hmot procentní pro zámečnické konstrukce v objektech v do 12 m</t>
  </si>
  <si>
    <t>-1285362518</t>
  </si>
  <si>
    <t>771</t>
  </si>
  <si>
    <t>Podlahy z dlaždic</t>
  </si>
  <si>
    <t>52</t>
  </si>
  <si>
    <t>771573921</t>
  </si>
  <si>
    <t>Oprava podlah z keramických lepených do 100 ks/m2</t>
  </si>
  <si>
    <t>-5706440</t>
  </si>
  <si>
    <t>oprava podlahy u vybourání ostění vstupních dveří do spojovacího krčku</t>
  </si>
  <si>
    <t>0,24*0,86/(0,10*0,10)*4</t>
  </si>
  <si>
    <t>53</t>
  </si>
  <si>
    <t>59761427</t>
  </si>
  <si>
    <t>dlažba keramická slinutá hladká do interiéru i exteriéru pro vysoké mechanické namáhání přes 85 do 100ks/m2</t>
  </si>
  <si>
    <t>1847345360</t>
  </si>
  <si>
    <t>0,24*0,86*4</t>
  </si>
  <si>
    <t>0,826*1,1 'Přepočtené koeficientem množství</t>
  </si>
  <si>
    <t>54</t>
  </si>
  <si>
    <t>998771201</t>
  </si>
  <si>
    <t>Přesun hmot procentní pro podlahy z dlaždic v objektech v do 6 m</t>
  </si>
  <si>
    <t>1643067282</t>
  </si>
  <si>
    <t>781</t>
  </si>
  <si>
    <t>Dokončovací práce - obklady</t>
  </si>
  <si>
    <t>55</t>
  </si>
  <si>
    <t>781471810</t>
  </si>
  <si>
    <t>Demontáž obkladů z obkladaček keramických kladených do malty</t>
  </si>
  <si>
    <t>884851861</t>
  </si>
  <si>
    <t>oprava keramického obkladu typ 03</t>
  </si>
  <si>
    <t>0,16*1,20*4</t>
  </si>
  <si>
    <t>0,75*0,86*4</t>
  </si>
  <si>
    <t>56</t>
  </si>
  <si>
    <t>781674113</t>
  </si>
  <si>
    <t>Montáž obkladů parapetů š přes 150 do 200 mm z dlaždic keramických lepených flexibilním lepidlem</t>
  </si>
  <si>
    <t>-1581221540</t>
  </si>
  <si>
    <t>57</t>
  </si>
  <si>
    <t>59761026</t>
  </si>
  <si>
    <t>obklad keramický hladký do 12ks/m2</t>
  </si>
  <si>
    <t>943123055</t>
  </si>
  <si>
    <t>0,768*0,176 'Přepočtené koeficientem množství</t>
  </si>
  <si>
    <t>58</t>
  </si>
  <si>
    <t>998781202</t>
  </si>
  <si>
    <t>Přesun hmot procentní pro obklady keramické v objektech v do 12 m</t>
  </si>
  <si>
    <t>1066065872</t>
  </si>
  <si>
    <t>787</t>
  </si>
  <si>
    <t>Dokončovací práce - zasklívání</t>
  </si>
  <si>
    <t>59</t>
  </si>
  <si>
    <t>787.Z</t>
  </si>
  <si>
    <t>D + M skleněného zábradlí do lišty, včetně veškerého systémového příslušenství</t>
  </si>
  <si>
    <t>-1287241184</t>
  </si>
  <si>
    <t>0,72*1,10*11</t>
  </si>
  <si>
    <t>0,72*1,10*2*4</t>
  </si>
  <si>
    <t>0,72*1,10*2</t>
  </si>
  <si>
    <t>0,72*1,10*2*7</t>
  </si>
  <si>
    <t>0,72*1,10*2*2</t>
  </si>
  <si>
    <t>60</t>
  </si>
  <si>
    <t>787600801</t>
  </si>
  <si>
    <t>Vysklívání oken a dveří plochy do 1 m2 skla plochého</t>
  </si>
  <si>
    <t>-346158585</t>
  </si>
  <si>
    <t>1,36</t>
  </si>
  <si>
    <t>61</t>
  </si>
  <si>
    <t>787600802</t>
  </si>
  <si>
    <t>Vysklívání oken a dveří plochy do 3 m2 skla plochého</t>
  </si>
  <si>
    <t>-471742221</t>
  </si>
  <si>
    <t>okna přes 1 m2</t>
  </si>
  <si>
    <t>5,639+30,19+217,924+33,555</t>
  </si>
  <si>
    <t>62</t>
  </si>
  <si>
    <t>998787202</t>
  </si>
  <si>
    <t>Přesun hmot procentní pro zasklívání v objektech v do 12 m</t>
  </si>
  <si>
    <t>1962466054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</si>
  <si>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</si>
  <si>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</si>
  <si>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</si>
  <si>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</si>
  <si>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</si>
  <si>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</si>
  <si>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</si>
  <si>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013244000</t>
  </si>
  <si>
    <t>Dokumentace výrobní</t>
  </si>
  <si>
    <t>CS ÚRS 2020 01</t>
  </si>
  <si>
    <t>1024</t>
  </si>
  <si>
    <t>1735366975</t>
  </si>
  <si>
    <t>013254000</t>
  </si>
  <si>
    <t>Dokumentace skutečného provedení stavby</t>
  </si>
  <si>
    <t>1198342481</t>
  </si>
  <si>
    <t>VRN3</t>
  </si>
  <si>
    <t>Zařízení staveniště</t>
  </si>
  <si>
    <t>030001000</t>
  </si>
  <si>
    <t>CS ÚRS 2018 01</t>
  </si>
  <si>
    <t>1979656540</t>
  </si>
  <si>
    <t>032903000</t>
  </si>
  <si>
    <t>Náklady na provoz a údržbu vybavení staveniště</t>
  </si>
  <si>
    <t>CS ÚRS 2019 01</t>
  </si>
  <si>
    <t>711989174</t>
  </si>
  <si>
    <t>034103000</t>
  </si>
  <si>
    <t>Oplocení staveniště</t>
  </si>
  <si>
    <t>-57919599</t>
  </si>
  <si>
    <t>039103000</t>
  </si>
  <si>
    <t>Rozebrání, bourání a odvoz zařízení staveniště</t>
  </si>
  <si>
    <t>-1333226175</t>
  </si>
  <si>
    <t>SEZNAM FIGUR</t>
  </si>
  <si>
    <t>Výměra</t>
  </si>
  <si>
    <t>_a01</t>
  </si>
  <si>
    <t>ostění</t>
  </si>
  <si>
    <t>0,20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</si>
</sst>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1907_01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Základní Školy, ul. Komenského č.p.11, Ústí nad Orlicí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Komenského č.p.11, 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40.0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Orlicí, Sychrova 16, Ústí n.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ŽÁROVKA PROJEKTANTI,Křižíkova 788/2,Hradec Králové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architektonicko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architektonicko s...'!P130</f>
        <v>0</v>
      </c>
      <c r="AV95" s="128">
        <f>'SO 01 - architektonicko s...'!J33</f>
        <v>0</v>
      </c>
      <c r="AW95" s="128">
        <f>'SO 01 - architektonicko s...'!J34</f>
        <v>0</v>
      </c>
      <c r="AX95" s="128">
        <f>'SO 01 - architektonicko s...'!J35</f>
        <v>0</v>
      </c>
      <c r="AY95" s="128">
        <f>'SO 01 - architektonicko s...'!J36</f>
        <v>0</v>
      </c>
      <c r="AZ95" s="128">
        <f>'SO 01 - architektonicko s...'!F33</f>
        <v>0</v>
      </c>
      <c r="BA95" s="128">
        <f>'SO 01 - architektonicko s...'!F34</f>
        <v>0</v>
      </c>
      <c r="BB95" s="128">
        <f>'SO 01 - architektonicko s...'!F35</f>
        <v>0</v>
      </c>
      <c r="BC95" s="128">
        <f>'SO 01 - architektonicko s...'!F36</f>
        <v>0</v>
      </c>
      <c r="BD95" s="130">
        <f>'SO 01 - architektonicko s...'!F37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'SO 02 - VRN'!P119</f>
        <v>0</v>
      </c>
      <c r="AV96" s="133">
        <f>'SO 02 - VRN'!J33</f>
        <v>0</v>
      </c>
      <c r="AW96" s="133">
        <f>'SO 02 - VRN'!J34</f>
        <v>0</v>
      </c>
      <c r="AX96" s="133">
        <f>'SO 02 - VRN'!J35</f>
        <v>0</v>
      </c>
      <c r="AY96" s="133">
        <f>'SO 02 - VRN'!J36</f>
        <v>0</v>
      </c>
      <c r="AZ96" s="133">
        <f>'SO 02 - VRN'!F33</f>
        <v>0</v>
      </c>
      <c r="BA96" s="133">
        <f>'SO 02 - VRN'!F34</f>
        <v>0</v>
      </c>
      <c r="BB96" s="133">
        <f>'SO 02 - VRN'!F35</f>
        <v>0</v>
      </c>
      <c r="BC96" s="133">
        <f>'SO 02 - VRN'!F36</f>
        <v>0</v>
      </c>
      <c r="BD96" s="135">
        <f>'SO 02 - VRN'!F37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QwbdkhNRz4cfS64+cQOIDEWyqjPZb9adbpWTiY6e2EiBYvCB95YLCVB7z1NxdGIDJTZKbUfjpBqkqAfCLOQb0g==" hashValue="xRvUBsz80Nnce6FKUn8mzm4nRmG8lMkZXxrHSVkgsgos4yVURFyfI+ccyqWxWAW6Tc0+35apLz6slxXO5VnJN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architektonicko s...'!C2" display="/"/>
    <hyperlink ref="A96" location="'SO 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Stavební úpravy Základní Školy, ul. Komenského č.p.11, Ústí nad Orlicí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ROUND((SUM(BE130:BE607)),  2)</f>
        <v>0</v>
      </c>
      <c r="G33" s="38"/>
      <c r="H33" s="38"/>
      <c r="I33" s="155">
        <v>0.20999999999999999</v>
      </c>
      <c r="J33" s="154">
        <f>ROUND(((SUM(BE130:BE607))*I33),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ROUND((SUM(BF130:BF607)),  2)</f>
        <v>0</v>
      </c>
      <c r="G34" s="38"/>
      <c r="H34" s="38"/>
      <c r="I34" s="155">
        <v>0.14999999999999999</v>
      </c>
      <c r="J34" s="154">
        <f>ROUND(((SUM(BF130:BF607))*I34),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ROUND((SUM(BG130:BG607)),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ROUND((SUM(BH130:BH607)),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ROUND((SUM(BI130:BI607)),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Stavební úpravy Základní Školy, ul. Komenského č.p.11, Ústí nad Orlicí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architektonicko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Komenského č.p.11, Ústí nad Orlicí</v>
      </c>
      <c r="G89" s="40"/>
      <c r="H89" s="40"/>
      <c r="I89" s="32" t="s">
        <v>22</v>
      </c>
      <c r="J89" s="79" t="str">
        <f>IF(J12="","",J12)</f>
        <v>28. 1. 2021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Ústí nad Orlicí, Sychrova 16, Ústí n. Orlicí</v>
      </c>
      <c r="G91" s="40"/>
      <c r="H91" s="40"/>
      <c r="I91" s="32" t="s">
        <v>31</v>
      </c>
      <c r="J91" s="36" t="str">
        <f>E21</f>
        <v>ŽÁROVKA PROJEKTANTI,Křižíkova 788/2,Hradec Králové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J155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J299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106</v>
      </c>
      <c r="E103" s="182"/>
      <c r="F103" s="182"/>
      <c r="G103" s="182"/>
      <c r="H103" s="182"/>
      <c r="I103" s="182"/>
      <c r="J103" s="183">
        <f>J301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J302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J314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</v>
      </c>
      <c r="E106" s="188"/>
      <c r="F106" s="188"/>
      <c r="G106" s="188"/>
      <c r="H106" s="188"/>
      <c r="I106" s="188"/>
      <c r="J106" s="189">
        <f>J379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J521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J566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112</v>
      </c>
      <c r="E109" s="188"/>
      <c r="F109" s="188"/>
      <c r="G109" s="188"/>
      <c r="H109" s="188"/>
      <c r="I109" s="188"/>
      <c r="J109" s="189">
        <f>J575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113</v>
      </c>
      <c r="E110" s="188"/>
      <c r="F110" s="188"/>
      <c r="G110" s="188"/>
      <c r="H110" s="188"/>
      <c r="I110" s="188"/>
      <c r="J110" s="189">
        <f>J588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4" t="str">
        <f>E7</f>
        <v>Stavební úpravy Základní Školy, ul. Komenského č.p.11, Ústí nad Orlicí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01 - architektonicko stavební část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ul. Komenského č.p.11, Ústí nad Orlicí</v>
      </c>
      <c r="G124" s="40"/>
      <c r="H124" s="40"/>
      <c r="I124" s="32" t="s">
        <v>22</v>
      </c>
      <c r="J124" s="79" t="str">
        <f>IF(J12="","",J12)</f>
        <v>28. 1. 2021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54.45" customHeight="1">
      <c r="A126" s="38"/>
      <c r="B126" s="39"/>
      <c r="C126" s="32" t="s">
        <v>24</v>
      </c>
      <c r="D126" s="40"/>
      <c r="E126" s="40"/>
      <c r="F126" s="27" t="str">
        <f>E15</f>
        <v>Město Ústí nad Orlicí, Sychrova 16, Ústí n. Orlicí</v>
      </c>
      <c r="G126" s="40"/>
      <c r="H126" s="40"/>
      <c r="I126" s="32" t="s">
        <v>31</v>
      </c>
      <c r="J126" s="36" t="str">
        <f>E21</f>
        <v>ŽÁROVKA PROJEKTANTI,Křižíkova 788/2,Hradec Králové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IF(E18="","",E18)</f>
        <v>Vyplň údaj</v>
      </c>
      <c r="G127" s="40"/>
      <c r="H127" s="40"/>
      <c r="I127" s="32" t="s">
        <v>35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115</v>
      </c>
      <c r="D129" s="194" t="s">
        <v>63</v>
      </c>
      <c r="E129" s="194" t="s">
        <v>59</v>
      </c>
      <c r="F129" s="194" t="s">
        <v>60</v>
      </c>
      <c r="G129" s="194" t="s">
        <v>116</v>
      </c>
      <c r="H129" s="194" t="s">
        <v>117</v>
      </c>
      <c r="I129" s="194" t="s">
        <v>118</v>
      </c>
      <c r="J129" s="194" t="s">
        <v>97</v>
      </c>
      <c r="K129" s="195" t="s">
        <v>119</v>
      </c>
      <c r="L129" s="196"/>
      <c r="M129" s="100" t="s">
        <v>1</v>
      </c>
      <c r="N129" s="101" t="s">
        <v>42</v>
      </c>
      <c r="O129" s="101" t="s">
        <v>120</v>
      </c>
      <c r="P129" s="101" t="s">
        <v>121</v>
      </c>
      <c r="Q129" s="101" t="s">
        <v>122</v>
      </c>
      <c r="R129" s="101" t="s">
        <v>123</v>
      </c>
      <c r="S129" s="101" t="s">
        <v>124</v>
      </c>
      <c r="T129" s="102" t="s">
        <v>125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126</v>
      </c>
      <c r="D130" s="40"/>
      <c r="E130" s="40"/>
      <c r="F130" s="40"/>
      <c r="G130" s="40"/>
      <c r="H130" s="40"/>
      <c r="I130" s="40"/>
      <c r="J130" s="197">
        <f>BK130</f>
        <v>0</v>
      </c>
      <c r="K130" s="40"/>
      <c r="L130" s="44"/>
      <c r="M130" s="103"/>
      <c r="N130" s="198"/>
      <c r="O130" s="104"/>
      <c r="P130" s="199">
        <f>P131+P301</f>
        <v>0</v>
      </c>
      <c r="Q130" s="104"/>
      <c r="R130" s="199">
        <f>R131+R301</f>
        <v>2.3333224506599999</v>
      </c>
      <c r="S130" s="104"/>
      <c r="T130" s="200">
        <f>T131+T301</f>
        <v>17.821845500000002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77</v>
      </c>
      <c r="AU130" s="17" t="s">
        <v>99</v>
      </c>
      <c r="BK130" s="201">
        <f>BK131+BK301</f>
        <v>0</v>
      </c>
    </row>
    <row r="131" s="12" customFormat="1" ht="25.92" customHeight="1">
      <c r="A131" s="12"/>
      <c r="B131" s="202"/>
      <c r="C131" s="203"/>
      <c r="D131" s="204" t="s">
        <v>77</v>
      </c>
      <c r="E131" s="205" t="s">
        <v>127</v>
      </c>
      <c r="F131" s="205" t="s">
        <v>128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P132+P136+P155+P278+P299</f>
        <v>0</v>
      </c>
      <c r="Q131" s="210"/>
      <c r="R131" s="211">
        <f>R132+R136+R155+R278+R299</f>
        <v>1.1813437349999998</v>
      </c>
      <c r="S131" s="210"/>
      <c r="T131" s="212">
        <f>T132+T136+T155+T278+T299</f>
        <v>13.071424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78</v>
      </c>
      <c r="AY131" s="213" t="s">
        <v>129</v>
      </c>
      <c r="BK131" s="215">
        <f>BK132+BK136+BK155+BK278+BK299</f>
        <v>0</v>
      </c>
    </row>
    <row r="132" s="12" customFormat="1" ht="22.8" customHeight="1">
      <c r="A132" s="12"/>
      <c r="B132" s="202"/>
      <c r="C132" s="203"/>
      <c r="D132" s="204" t="s">
        <v>77</v>
      </c>
      <c r="E132" s="216" t="s">
        <v>130</v>
      </c>
      <c r="F132" s="216" t="s">
        <v>131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SUM(P133:P135)</f>
        <v>0</v>
      </c>
      <c r="Q132" s="210"/>
      <c r="R132" s="211">
        <f>SUM(R133:R135)</f>
        <v>0.85801749999999999</v>
      </c>
      <c r="S132" s="210"/>
      <c r="T132" s="212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86</v>
      </c>
      <c r="AT132" s="214" t="s">
        <v>77</v>
      </c>
      <c r="AU132" s="214" t="s">
        <v>86</v>
      </c>
      <c r="AY132" s="213" t="s">
        <v>129</v>
      </c>
      <c r="BK132" s="215">
        <f>SUM(BK133:BK135)</f>
        <v>0</v>
      </c>
    </row>
    <row r="133" s="2" customFormat="1" ht="24.15" customHeight="1">
      <c r="A133" s="38"/>
      <c r="B133" s="39"/>
      <c r="C133" s="218" t="s">
        <v>86</v>
      </c>
      <c r="D133" s="218" t="s">
        <v>132</v>
      </c>
      <c r="E133" s="219" t="s">
        <v>133</v>
      </c>
      <c r="F133" s="220" t="s">
        <v>134</v>
      </c>
      <c r="G133" s="221" t="s">
        <v>135</v>
      </c>
      <c r="H133" s="222">
        <v>0.45700000000000002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1.8775</v>
      </c>
      <c r="R133" s="227">
        <f>Q133*H133</f>
        <v>0.85801749999999999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138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140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139</v>
      </c>
      <c r="AU134" s="241" t="s">
        <v>88</v>
      </c>
      <c r="AV134" s="13" t="s">
        <v>86</v>
      </c>
      <c r="AW134" s="13" t="s">
        <v>34</v>
      </c>
      <c r="AX134" s="13" t="s">
        <v>78</v>
      </c>
      <c r="AY134" s="241" t="s">
        <v>129</v>
      </c>
    </row>
    <row r="135" s="14" customFormat="1">
      <c r="A135" s="14"/>
      <c r="B135" s="242"/>
      <c r="C135" s="243"/>
      <c r="D135" s="233" t="s">
        <v>139</v>
      </c>
      <c r="E135" s="244" t="s">
        <v>1</v>
      </c>
      <c r="F135" s="245" t="s">
        <v>141</v>
      </c>
      <c r="G135" s="243"/>
      <c r="H135" s="246">
        <v>0.45700000000000002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139</v>
      </c>
      <c r="AU135" s="252" t="s">
        <v>88</v>
      </c>
      <c r="AV135" s="14" t="s">
        <v>88</v>
      </c>
      <c r="AW135" s="14" t="s">
        <v>34</v>
      </c>
      <c r="AX135" s="14" t="s">
        <v>86</v>
      </c>
      <c r="AY135" s="252" t="s">
        <v>129</v>
      </c>
    </row>
    <row r="136" s="12" customFormat="1" ht="22.8" customHeight="1">
      <c r="A136" s="12"/>
      <c r="B136" s="202"/>
      <c r="C136" s="203"/>
      <c r="D136" s="204" t="s">
        <v>77</v>
      </c>
      <c r="E136" s="216" t="s">
        <v>142</v>
      </c>
      <c r="F136" s="216" t="s">
        <v>143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SUM(P137:P154)</f>
        <v>0</v>
      </c>
      <c r="Q136" s="210"/>
      <c r="R136" s="211">
        <f>SUM(R137:R154)</f>
        <v>0.28151386</v>
      </c>
      <c r="S136" s="210"/>
      <c r="T136" s="212">
        <f>SUM(T137:T154)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86</v>
      </c>
      <c r="AT136" s="214" t="s">
        <v>77</v>
      </c>
      <c r="AU136" s="214" t="s">
        <v>86</v>
      </c>
      <c r="AY136" s="213" t="s">
        <v>129</v>
      </c>
      <c r="BK136" s="215">
        <f>SUM(BK137:BK154)</f>
        <v>0</v>
      </c>
    </row>
    <row r="137" s="2" customFormat="1" ht="24.15" customHeight="1">
      <c r="A137" s="38"/>
      <c r="B137" s="39"/>
      <c r="C137" s="218" t="s">
        <v>88</v>
      </c>
      <c r="D137" s="218" t="s">
        <v>132</v>
      </c>
      <c r="E137" s="219" t="s">
        <v>144</v>
      </c>
      <c r="F137" s="220" t="s">
        <v>145</v>
      </c>
      <c r="G137" s="221" t="s">
        <v>146</v>
      </c>
      <c r="H137" s="222">
        <v>1</v>
      </c>
      <c r="I137" s="223"/>
      <c r="J137" s="224">
        <f>ROUND(I137*H137,2)</f>
        <v>0</v>
      </c>
      <c r="K137" s="220" t="s">
        <v>136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0.1575</v>
      </c>
      <c r="R137" s="227">
        <f>Q137*H137</f>
        <v>0.1575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132</v>
      </c>
      <c r="AU137" s="229" t="s">
        <v>88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137</v>
      </c>
      <c r="BM137" s="229" t="s">
        <v>147</v>
      </c>
    </row>
    <row r="138" s="13" customFormat="1">
      <c r="A138" s="13"/>
      <c r="B138" s="231"/>
      <c r="C138" s="232"/>
      <c r="D138" s="233" t="s">
        <v>139</v>
      </c>
      <c r="E138" s="234" t="s">
        <v>1</v>
      </c>
      <c r="F138" s="235" t="s">
        <v>148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139</v>
      </c>
      <c r="AU138" s="241" t="s">
        <v>88</v>
      </c>
      <c r="AV138" s="13" t="s">
        <v>86</v>
      </c>
      <c r="AW138" s="13" t="s">
        <v>34</v>
      </c>
      <c r="AX138" s="13" t="s">
        <v>78</v>
      </c>
      <c r="AY138" s="241" t="s">
        <v>129</v>
      </c>
    </row>
    <row r="139" s="14" customFormat="1">
      <c r="A139" s="14"/>
      <c r="B139" s="242"/>
      <c r="C139" s="243"/>
      <c r="D139" s="233" t="s">
        <v>139</v>
      </c>
      <c r="E139" s="244" t="s">
        <v>1</v>
      </c>
      <c r="F139" s="245" t="s">
        <v>86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139</v>
      </c>
      <c r="AU139" s="252" t="s">
        <v>88</v>
      </c>
      <c r="AV139" s="14" t="s">
        <v>88</v>
      </c>
      <c r="AW139" s="14" t="s">
        <v>34</v>
      </c>
      <c r="AX139" s="14" t="s">
        <v>86</v>
      </c>
      <c r="AY139" s="252" t="s">
        <v>129</v>
      </c>
    </row>
    <row r="140" s="2" customFormat="1" ht="24.15" customHeight="1">
      <c r="A140" s="38"/>
      <c r="B140" s="39"/>
      <c r="C140" s="218" t="s">
        <v>130</v>
      </c>
      <c r="D140" s="218" t="s">
        <v>132</v>
      </c>
      <c r="E140" s="219" t="s">
        <v>149</v>
      </c>
      <c r="F140" s="220" t="s">
        <v>150</v>
      </c>
      <c r="G140" s="221" t="s">
        <v>151</v>
      </c>
      <c r="H140" s="222">
        <v>1.1559999999999999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0.033579999999999999</v>
      </c>
      <c r="R140" s="227">
        <f>Q140*H140</f>
        <v>0.038818479999999995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88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137</v>
      </c>
      <c r="BM140" s="229" t="s">
        <v>152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153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139</v>
      </c>
      <c r="AU141" s="241" t="s">
        <v>88</v>
      </c>
      <c r="AV141" s="13" t="s">
        <v>86</v>
      </c>
      <c r="AW141" s="13" t="s">
        <v>34</v>
      </c>
      <c r="AX141" s="13" t="s">
        <v>78</v>
      </c>
      <c r="AY141" s="241" t="s">
        <v>129</v>
      </c>
    </row>
    <row r="142" s="14" customFormat="1">
      <c r="A142" s="14"/>
      <c r="B142" s="242"/>
      <c r="C142" s="243"/>
      <c r="D142" s="233" t="s">
        <v>139</v>
      </c>
      <c r="E142" s="244" t="s">
        <v>1</v>
      </c>
      <c r="F142" s="245" t="s">
        <v>154</v>
      </c>
      <c r="G142" s="243"/>
      <c r="H142" s="246">
        <v>0.48399999999999999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139</v>
      </c>
      <c r="AU142" s="252" t="s">
        <v>88</v>
      </c>
      <c r="AV142" s="14" t="s">
        <v>88</v>
      </c>
      <c r="AW142" s="14" t="s">
        <v>34</v>
      </c>
      <c r="AX142" s="14" t="s">
        <v>78</v>
      </c>
      <c r="AY142" s="252" t="s">
        <v>129</v>
      </c>
    </row>
    <row r="143" s="13" customFormat="1">
      <c r="A143" s="13"/>
      <c r="B143" s="231"/>
      <c r="C143" s="232"/>
      <c r="D143" s="233" t="s">
        <v>139</v>
      </c>
      <c r="E143" s="234" t="s">
        <v>1</v>
      </c>
      <c r="F143" s="235" t="s">
        <v>155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139</v>
      </c>
      <c r="AU143" s="241" t="s">
        <v>88</v>
      </c>
      <c r="AV143" s="13" t="s">
        <v>86</v>
      </c>
      <c r="AW143" s="13" t="s">
        <v>34</v>
      </c>
      <c r="AX143" s="13" t="s">
        <v>78</v>
      </c>
      <c r="AY143" s="241" t="s">
        <v>129</v>
      </c>
    </row>
    <row r="144" s="14" customFormat="1">
      <c r="A144" s="14"/>
      <c r="B144" s="242"/>
      <c r="C144" s="243"/>
      <c r="D144" s="233" t="s">
        <v>139</v>
      </c>
      <c r="E144" s="244" t="s">
        <v>1</v>
      </c>
      <c r="F144" s="245" t="s">
        <v>156</v>
      </c>
      <c r="G144" s="243"/>
      <c r="H144" s="246">
        <v>0.67200000000000004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139</v>
      </c>
      <c r="AU144" s="252" t="s">
        <v>88</v>
      </c>
      <c r="AV144" s="14" t="s">
        <v>88</v>
      </c>
      <c r="AW144" s="14" t="s">
        <v>34</v>
      </c>
      <c r="AX144" s="14" t="s">
        <v>78</v>
      </c>
      <c r="AY144" s="252" t="s">
        <v>129</v>
      </c>
    </row>
    <row r="145" s="15" customFormat="1">
      <c r="A145" s="15"/>
      <c r="B145" s="253"/>
      <c r="C145" s="254"/>
      <c r="D145" s="233" t="s">
        <v>139</v>
      </c>
      <c r="E145" s="255" t="s">
        <v>1</v>
      </c>
      <c r="F145" s="256" t="s">
        <v>157</v>
      </c>
      <c r="G145" s="254"/>
      <c r="H145" s="257">
        <v>1.1560000000000001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139</v>
      </c>
      <c r="AU145" s="263" t="s">
        <v>88</v>
      </c>
      <c r="AV145" s="15" t="s">
        <v>137</v>
      </c>
      <c r="AW145" s="15" t="s">
        <v>34</v>
      </c>
      <c r="AX145" s="15" t="s">
        <v>86</v>
      </c>
      <c r="AY145" s="263" t="s">
        <v>129</v>
      </c>
    </row>
    <row r="146" s="2" customFormat="1" ht="24.15" customHeight="1">
      <c r="A146" s="38"/>
      <c r="B146" s="39"/>
      <c r="C146" s="218" t="s">
        <v>137</v>
      </c>
      <c r="D146" s="218" t="s">
        <v>132</v>
      </c>
      <c r="E146" s="219" t="s">
        <v>158</v>
      </c>
      <c r="F146" s="220" t="s">
        <v>159</v>
      </c>
      <c r="G146" s="221" t="s">
        <v>151</v>
      </c>
      <c r="H146" s="222">
        <v>19.451000000000001</v>
      </c>
      <c r="I146" s="223"/>
      <c r="J146" s="224">
        <f>ROUND(I146*H146,2)</f>
        <v>0</v>
      </c>
      <c r="K146" s="220" t="s">
        <v>160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0.0043800000000000002</v>
      </c>
      <c r="R146" s="227">
        <f>Q146*H146</f>
        <v>0.085195380000000001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137</v>
      </c>
      <c r="AT146" s="229" t="s">
        <v>132</v>
      </c>
      <c r="AU146" s="229" t="s">
        <v>88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137</v>
      </c>
      <c r="BM146" s="229" t="s">
        <v>161</v>
      </c>
    </row>
    <row r="147" s="13" customFormat="1">
      <c r="A147" s="13"/>
      <c r="B147" s="231"/>
      <c r="C147" s="232"/>
      <c r="D147" s="233" t="s">
        <v>139</v>
      </c>
      <c r="E147" s="234" t="s">
        <v>1</v>
      </c>
      <c r="F147" s="235" t="s">
        <v>162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139</v>
      </c>
      <c r="AU147" s="241" t="s">
        <v>88</v>
      </c>
      <c r="AV147" s="13" t="s">
        <v>86</v>
      </c>
      <c r="AW147" s="13" t="s">
        <v>34</v>
      </c>
      <c r="AX147" s="13" t="s">
        <v>78</v>
      </c>
      <c r="AY147" s="241" t="s">
        <v>129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163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139</v>
      </c>
      <c r="AU148" s="241" t="s">
        <v>88</v>
      </c>
      <c r="AV148" s="13" t="s">
        <v>86</v>
      </c>
      <c r="AW148" s="13" t="s">
        <v>34</v>
      </c>
      <c r="AX148" s="13" t="s">
        <v>78</v>
      </c>
      <c r="AY148" s="241" t="s">
        <v>129</v>
      </c>
    </row>
    <row r="149" s="14" customFormat="1">
      <c r="A149" s="14"/>
      <c r="B149" s="242"/>
      <c r="C149" s="243"/>
      <c r="D149" s="233" t="s">
        <v>139</v>
      </c>
      <c r="E149" s="244" t="s">
        <v>1</v>
      </c>
      <c r="F149" s="245" t="s">
        <v>164</v>
      </c>
      <c r="G149" s="243"/>
      <c r="H149" s="246">
        <v>1.3620000000000001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139</v>
      </c>
      <c r="AU149" s="252" t="s">
        <v>88</v>
      </c>
      <c r="AV149" s="14" t="s">
        <v>88</v>
      </c>
      <c r="AW149" s="14" t="s">
        <v>34</v>
      </c>
      <c r="AX149" s="14" t="s">
        <v>78</v>
      </c>
      <c r="AY149" s="252" t="s">
        <v>129</v>
      </c>
    </row>
    <row r="150" s="13" customFormat="1">
      <c r="A150" s="13"/>
      <c r="B150" s="231"/>
      <c r="C150" s="232"/>
      <c r="D150" s="233" t="s">
        <v>139</v>
      </c>
      <c r="E150" s="234" t="s">
        <v>1</v>
      </c>
      <c r="F150" s="235" t="s">
        <v>165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139</v>
      </c>
      <c r="AU150" s="241" t="s">
        <v>88</v>
      </c>
      <c r="AV150" s="13" t="s">
        <v>86</v>
      </c>
      <c r="AW150" s="13" t="s">
        <v>34</v>
      </c>
      <c r="AX150" s="13" t="s">
        <v>78</v>
      </c>
      <c r="AY150" s="241" t="s">
        <v>129</v>
      </c>
    </row>
    <row r="151" s="14" customFormat="1">
      <c r="A151" s="14"/>
      <c r="B151" s="242"/>
      <c r="C151" s="243"/>
      <c r="D151" s="233" t="s">
        <v>139</v>
      </c>
      <c r="E151" s="244" t="s">
        <v>1</v>
      </c>
      <c r="F151" s="245" t="s">
        <v>166</v>
      </c>
      <c r="G151" s="243"/>
      <c r="H151" s="246">
        <v>8.5329999999999995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139</v>
      </c>
      <c r="AU151" s="252" t="s">
        <v>88</v>
      </c>
      <c r="AV151" s="14" t="s">
        <v>88</v>
      </c>
      <c r="AW151" s="14" t="s">
        <v>34</v>
      </c>
      <c r="AX151" s="14" t="s">
        <v>78</v>
      </c>
      <c r="AY151" s="252" t="s">
        <v>129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167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139</v>
      </c>
      <c r="AU152" s="241" t="s">
        <v>88</v>
      </c>
      <c r="AV152" s="13" t="s">
        <v>86</v>
      </c>
      <c r="AW152" s="13" t="s">
        <v>34</v>
      </c>
      <c r="AX152" s="13" t="s">
        <v>78</v>
      </c>
      <c r="AY152" s="241" t="s">
        <v>129</v>
      </c>
    </row>
    <row r="153" s="14" customFormat="1">
      <c r="A153" s="14"/>
      <c r="B153" s="242"/>
      <c r="C153" s="243"/>
      <c r="D153" s="233" t="s">
        <v>139</v>
      </c>
      <c r="E153" s="244" t="s">
        <v>1</v>
      </c>
      <c r="F153" s="245" t="s">
        <v>168</v>
      </c>
      <c r="G153" s="243"/>
      <c r="H153" s="246">
        <v>9.5559999999999992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139</v>
      </c>
      <c r="AU153" s="252" t="s">
        <v>88</v>
      </c>
      <c r="AV153" s="14" t="s">
        <v>88</v>
      </c>
      <c r="AW153" s="14" t="s">
        <v>34</v>
      </c>
      <c r="AX153" s="14" t="s">
        <v>78</v>
      </c>
      <c r="AY153" s="252" t="s">
        <v>129</v>
      </c>
    </row>
    <row r="154" s="15" customFormat="1">
      <c r="A154" s="15"/>
      <c r="B154" s="253"/>
      <c r="C154" s="254"/>
      <c r="D154" s="233" t="s">
        <v>139</v>
      </c>
      <c r="E154" s="255" t="s">
        <v>1</v>
      </c>
      <c r="F154" s="256" t="s">
        <v>157</v>
      </c>
      <c r="G154" s="254"/>
      <c r="H154" s="257">
        <v>19.451000000000001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139</v>
      </c>
      <c r="AU154" s="263" t="s">
        <v>88</v>
      </c>
      <c r="AV154" s="15" t="s">
        <v>137</v>
      </c>
      <c r="AW154" s="15" t="s">
        <v>34</v>
      </c>
      <c r="AX154" s="15" t="s">
        <v>86</v>
      </c>
      <c r="AY154" s="263" t="s">
        <v>129</v>
      </c>
    </row>
    <row r="155" s="12" customFormat="1" ht="22.8" customHeight="1">
      <c r="A155" s="12"/>
      <c r="B155" s="202"/>
      <c r="C155" s="203"/>
      <c r="D155" s="204" t="s">
        <v>77</v>
      </c>
      <c r="E155" s="216" t="s">
        <v>169</v>
      </c>
      <c r="F155" s="216" t="s">
        <v>170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SUM(P156:P277)</f>
        <v>0</v>
      </c>
      <c r="Q155" s="210"/>
      <c r="R155" s="211">
        <f>SUM(R156:R277)</f>
        <v>0.041812374999999999</v>
      </c>
      <c r="S155" s="210"/>
      <c r="T155" s="212">
        <f>SUM(T156:T277)</f>
        <v>13.071424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86</v>
      </c>
      <c r="AT155" s="214" t="s">
        <v>77</v>
      </c>
      <c r="AU155" s="214" t="s">
        <v>86</v>
      </c>
      <c r="AY155" s="213" t="s">
        <v>129</v>
      </c>
      <c r="BK155" s="215">
        <f>SUM(BK156:BK277)</f>
        <v>0</v>
      </c>
    </row>
    <row r="156" s="2" customFormat="1" ht="33" customHeight="1">
      <c r="A156" s="38"/>
      <c r="B156" s="39"/>
      <c r="C156" s="218" t="s">
        <v>171</v>
      </c>
      <c r="D156" s="218" t="s">
        <v>132</v>
      </c>
      <c r="E156" s="219" t="s">
        <v>172</v>
      </c>
      <c r="F156" s="220" t="s">
        <v>173</v>
      </c>
      <c r="G156" s="221" t="s">
        <v>151</v>
      </c>
      <c r="H156" s="222">
        <v>1791.375</v>
      </c>
      <c r="I156" s="223"/>
      <c r="J156" s="224">
        <f>ROUND(I156*H156,2)</f>
        <v>0</v>
      </c>
      <c r="K156" s="220" t="s">
        <v>136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137</v>
      </c>
      <c r="AT156" s="229" t="s">
        <v>132</v>
      </c>
      <c r="AU156" s="229" t="s">
        <v>88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137</v>
      </c>
      <c r="BM156" s="229" t="s">
        <v>174</v>
      </c>
    </row>
    <row r="157" s="13" customFormat="1">
      <c r="A157" s="13"/>
      <c r="B157" s="231"/>
      <c r="C157" s="232"/>
      <c r="D157" s="233" t="s">
        <v>139</v>
      </c>
      <c r="E157" s="234" t="s">
        <v>1</v>
      </c>
      <c r="F157" s="235" t="s">
        <v>175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139</v>
      </c>
      <c r="AU157" s="241" t="s">
        <v>88</v>
      </c>
      <c r="AV157" s="13" t="s">
        <v>86</v>
      </c>
      <c r="AW157" s="13" t="s">
        <v>34</v>
      </c>
      <c r="AX157" s="13" t="s">
        <v>78</v>
      </c>
      <c r="AY157" s="241" t="s">
        <v>129</v>
      </c>
    </row>
    <row r="158" s="14" customFormat="1">
      <c r="A158" s="14"/>
      <c r="B158" s="242"/>
      <c r="C158" s="243"/>
      <c r="D158" s="233" t="s">
        <v>139</v>
      </c>
      <c r="E158" s="244" t="s">
        <v>1</v>
      </c>
      <c r="F158" s="245" t="s">
        <v>176</v>
      </c>
      <c r="G158" s="243"/>
      <c r="H158" s="246">
        <v>93.375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139</v>
      </c>
      <c r="AU158" s="252" t="s">
        <v>88</v>
      </c>
      <c r="AV158" s="14" t="s">
        <v>88</v>
      </c>
      <c r="AW158" s="14" t="s">
        <v>34</v>
      </c>
      <c r="AX158" s="14" t="s">
        <v>78</v>
      </c>
      <c r="AY158" s="252" t="s">
        <v>129</v>
      </c>
    </row>
    <row r="159" s="14" customFormat="1">
      <c r="A159" s="14"/>
      <c r="B159" s="242"/>
      <c r="C159" s="243"/>
      <c r="D159" s="233" t="s">
        <v>139</v>
      </c>
      <c r="E159" s="244" t="s">
        <v>1</v>
      </c>
      <c r="F159" s="245" t="s">
        <v>177</v>
      </c>
      <c r="G159" s="243"/>
      <c r="H159" s="246">
        <v>374.75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139</v>
      </c>
      <c r="AU159" s="252" t="s">
        <v>88</v>
      </c>
      <c r="AV159" s="14" t="s">
        <v>88</v>
      </c>
      <c r="AW159" s="14" t="s">
        <v>34</v>
      </c>
      <c r="AX159" s="14" t="s">
        <v>78</v>
      </c>
      <c r="AY159" s="252" t="s">
        <v>129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178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139</v>
      </c>
      <c r="AU160" s="241" t="s">
        <v>88</v>
      </c>
      <c r="AV160" s="13" t="s">
        <v>86</v>
      </c>
      <c r="AW160" s="13" t="s">
        <v>34</v>
      </c>
      <c r="AX160" s="13" t="s">
        <v>78</v>
      </c>
      <c r="AY160" s="241" t="s">
        <v>129</v>
      </c>
    </row>
    <row r="161" s="14" customFormat="1">
      <c r="A161" s="14"/>
      <c r="B161" s="242"/>
      <c r="C161" s="243"/>
      <c r="D161" s="233" t="s">
        <v>139</v>
      </c>
      <c r="E161" s="244" t="s">
        <v>1</v>
      </c>
      <c r="F161" s="245" t="s">
        <v>179</v>
      </c>
      <c r="G161" s="243"/>
      <c r="H161" s="246">
        <v>215.25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139</v>
      </c>
      <c r="AU161" s="252" t="s">
        <v>88</v>
      </c>
      <c r="AV161" s="14" t="s">
        <v>88</v>
      </c>
      <c r="AW161" s="14" t="s">
        <v>34</v>
      </c>
      <c r="AX161" s="14" t="s">
        <v>78</v>
      </c>
      <c r="AY161" s="252" t="s">
        <v>129</v>
      </c>
    </row>
    <row r="162" s="14" customFormat="1">
      <c r="A162" s="14"/>
      <c r="B162" s="242"/>
      <c r="C162" s="243"/>
      <c r="D162" s="233" t="s">
        <v>139</v>
      </c>
      <c r="E162" s="244" t="s">
        <v>1</v>
      </c>
      <c r="F162" s="245" t="s">
        <v>180</v>
      </c>
      <c r="G162" s="243"/>
      <c r="H162" s="246">
        <v>90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139</v>
      </c>
      <c r="AU162" s="252" t="s">
        <v>88</v>
      </c>
      <c r="AV162" s="14" t="s">
        <v>88</v>
      </c>
      <c r="AW162" s="14" t="s">
        <v>34</v>
      </c>
      <c r="AX162" s="14" t="s">
        <v>78</v>
      </c>
      <c r="AY162" s="252" t="s">
        <v>129</v>
      </c>
    </row>
    <row r="163" s="13" customFormat="1">
      <c r="A163" s="13"/>
      <c r="B163" s="231"/>
      <c r="C163" s="232"/>
      <c r="D163" s="233" t="s">
        <v>139</v>
      </c>
      <c r="E163" s="234" t="s">
        <v>1</v>
      </c>
      <c r="F163" s="235" t="s">
        <v>181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139</v>
      </c>
      <c r="AU163" s="241" t="s">
        <v>88</v>
      </c>
      <c r="AV163" s="13" t="s">
        <v>86</v>
      </c>
      <c r="AW163" s="13" t="s">
        <v>34</v>
      </c>
      <c r="AX163" s="13" t="s">
        <v>78</v>
      </c>
      <c r="AY163" s="241" t="s">
        <v>129</v>
      </c>
    </row>
    <row r="164" s="14" customFormat="1">
      <c r="A164" s="14"/>
      <c r="B164" s="242"/>
      <c r="C164" s="243"/>
      <c r="D164" s="233" t="s">
        <v>139</v>
      </c>
      <c r="E164" s="244" t="s">
        <v>1</v>
      </c>
      <c r="F164" s="245" t="s">
        <v>182</v>
      </c>
      <c r="G164" s="243"/>
      <c r="H164" s="246">
        <v>460.5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139</v>
      </c>
      <c r="AU164" s="252" t="s">
        <v>88</v>
      </c>
      <c r="AV164" s="14" t="s">
        <v>88</v>
      </c>
      <c r="AW164" s="14" t="s">
        <v>34</v>
      </c>
      <c r="AX164" s="14" t="s">
        <v>78</v>
      </c>
      <c r="AY164" s="252" t="s">
        <v>129</v>
      </c>
    </row>
    <row r="165" s="13" customFormat="1">
      <c r="A165" s="13"/>
      <c r="B165" s="231"/>
      <c r="C165" s="232"/>
      <c r="D165" s="233" t="s">
        <v>139</v>
      </c>
      <c r="E165" s="234" t="s">
        <v>1</v>
      </c>
      <c r="F165" s="235" t="s">
        <v>183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139</v>
      </c>
      <c r="AU165" s="241" t="s">
        <v>88</v>
      </c>
      <c r="AV165" s="13" t="s">
        <v>86</v>
      </c>
      <c r="AW165" s="13" t="s">
        <v>34</v>
      </c>
      <c r="AX165" s="13" t="s">
        <v>78</v>
      </c>
      <c r="AY165" s="241" t="s">
        <v>129</v>
      </c>
    </row>
    <row r="166" s="14" customFormat="1">
      <c r="A166" s="14"/>
      <c r="B166" s="242"/>
      <c r="C166" s="243"/>
      <c r="D166" s="233" t="s">
        <v>139</v>
      </c>
      <c r="E166" s="244" t="s">
        <v>1</v>
      </c>
      <c r="F166" s="245" t="s">
        <v>184</v>
      </c>
      <c r="G166" s="243"/>
      <c r="H166" s="246">
        <v>137.5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139</v>
      </c>
      <c r="AU166" s="252" t="s">
        <v>88</v>
      </c>
      <c r="AV166" s="14" t="s">
        <v>88</v>
      </c>
      <c r="AW166" s="14" t="s">
        <v>34</v>
      </c>
      <c r="AX166" s="14" t="s">
        <v>78</v>
      </c>
      <c r="AY166" s="252" t="s">
        <v>129</v>
      </c>
    </row>
    <row r="167" s="14" customFormat="1">
      <c r="A167" s="14"/>
      <c r="B167" s="242"/>
      <c r="C167" s="243"/>
      <c r="D167" s="233" t="s">
        <v>139</v>
      </c>
      <c r="E167" s="244" t="s">
        <v>1</v>
      </c>
      <c r="F167" s="245" t="s">
        <v>185</v>
      </c>
      <c r="G167" s="243"/>
      <c r="H167" s="246">
        <v>388.5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139</v>
      </c>
      <c r="AU167" s="252" t="s">
        <v>88</v>
      </c>
      <c r="AV167" s="14" t="s">
        <v>88</v>
      </c>
      <c r="AW167" s="14" t="s">
        <v>34</v>
      </c>
      <c r="AX167" s="14" t="s">
        <v>78</v>
      </c>
      <c r="AY167" s="252" t="s">
        <v>129</v>
      </c>
    </row>
    <row r="168" s="14" customFormat="1">
      <c r="A168" s="14"/>
      <c r="B168" s="242"/>
      <c r="C168" s="243"/>
      <c r="D168" s="233" t="s">
        <v>139</v>
      </c>
      <c r="E168" s="244" t="s">
        <v>1</v>
      </c>
      <c r="F168" s="245" t="s">
        <v>186</v>
      </c>
      <c r="G168" s="243"/>
      <c r="H168" s="246">
        <v>31.5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139</v>
      </c>
      <c r="AU168" s="252" t="s">
        <v>88</v>
      </c>
      <c r="AV168" s="14" t="s">
        <v>88</v>
      </c>
      <c r="AW168" s="14" t="s">
        <v>34</v>
      </c>
      <c r="AX168" s="14" t="s">
        <v>78</v>
      </c>
      <c r="AY168" s="252" t="s">
        <v>129</v>
      </c>
    </row>
    <row r="169" s="15" customFormat="1">
      <c r="A169" s="15"/>
      <c r="B169" s="253"/>
      <c r="C169" s="254"/>
      <c r="D169" s="233" t="s">
        <v>139</v>
      </c>
      <c r="E169" s="255" t="s">
        <v>1</v>
      </c>
      <c r="F169" s="256" t="s">
        <v>157</v>
      </c>
      <c r="G169" s="254"/>
      <c r="H169" s="257">
        <v>1791.375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139</v>
      </c>
      <c r="AU169" s="263" t="s">
        <v>88</v>
      </c>
      <c r="AV169" s="15" t="s">
        <v>137</v>
      </c>
      <c r="AW169" s="15" t="s">
        <v>34</v>
      </c>
      <c r="AX169" s="15" t="s">
        <v>86</v>
      </c>
      <c r="AY169" s="263" t="s">
        <v>129</v>
      </c>
    </row>
    <row r="170" s="2" customFormat="1" ht="33" customHeight="1">
      <c r="A170" s="38"/>
      <c r="B170" s="39"/>
      <c r="C170" s="218" t="s">
        <v>142</v>
      </c>
      <c r="D170" s="218" t="s">
        <v>132</v>
      </c>
      <c r="E170" s="219" t="s">
        <v>187</v>
      </c>
      <c r="F170" s="220" t="s">
        <v>188</v>
      </c>
      <c r="G170" s="221" t="s">
        <v>151</v>
      </c>
      <c r="H170" s="222">
        <v>21496.5</v>
      </c>
      <c r="I170" s="223"/>
      <c r="J170" s="224">
        <f>ROUND(I170*H170,2)</f>
        <v>0</v>
      </c>
      <c r="K170" s="220" t="s">
        <v>136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132</v>
      </c>
      <c r="AU170" s="229" t="s">
        <v>88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137</v>
      </c>
      <c r="BM170" s="229" t="s">
        <v>189</v>
      </c>
    </row>
    <row r="171" s="14" customFormat="1">
      <c r="A171" s="14"/>
      <c r="B171" s="242"/>
      <c r="C171" s="243"/>
      <c r="D171" s="233" t="s">
        <v>139</v>
      </c>
      <c r="E171" s="243"/>
      <c r="F171" s="245" t="s">
        <v>190</v>
      </c>
      <c r="G171" s="243"/>
      <c r="H171" s="246">
        <v>21496.5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139</v>
      </c>
      <c r="AU171" s="252" t="s">
        <v>88</v>
      </c>
      <c r="AV171" s="14" t="s">
        <v>88</v>
      </c>
      <c r="AW171" s="14" t="s">
        <v>4</v>
      </c>
      <c r="AX171" s="14" t="s">
        <v>86</v>
      </c>
      <c r="AY171" s="252" t="s">
        <v>129</v>
      </c>
    </row>
    <row r="172" s="2" customFormat="1" ht="33" customHeight="1">
      <c r="A172" s="38"/>
      <c r="B172" s="39"/>
      <c r="C172" s="218" t="s">
        <v>191</v>
      </c>
      <c r="D172" s="218" t="s">
        <v>132</v>
      </c>
      <c r="E172" s="219" t="s">
        <v>192</v>
      </c>
      <c r="F172" s="220" t="s">
        <v>193</v>
      </c>
      <c r="G172" s="221" t="s">
        <v>151</v>
      </c>
      <c r="H172" s="222">
        <v>1791.375</v>
      </c>
      <c r="I172" s="223"/>
      <c r="J172" s="224">
        <f>ROUND(I172*H172,2)</f>
        <v>0</v>
      </c>
      <c r="K172" s="220" t="s">
        <v>136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88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137</v>
      </c>
      <c r="BM172" s="229" t="s">
        <v>194</v>
      </c>
    </row>
    <row r="173" s="2" customFormat="1" ht="33" customHeight="1">
      <c r="A173" s="38"/>
      <c r="B173" s="39"/>
      <c r="C173" s="218" t="s">
        <v>195</v>
      </c>
      <c r="D173" s="218" t="s">
        <v>132</v>
      </c>
      <c r="E173" s="219" t="s">
        <v>196</v>
      </c>
      <c r="F173" s="220" t="s">
        <v>197</v>
      </c>
      <c r="G173" s="221" t="s">
        <v>151</v>
      </c>
      <c r="H173" s="222">
        <v>177.92500000000001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0.00012999999999999999</v>
      </c>
      <c r="R173" s="227">
        <f>Q173*H173</f>
        <v>0.023130249999999998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88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137</v>
      </c>
      <c r="BM173" s="229" t="s">
        <v>198</v>
      </c>
    </row>
    <row r="174" s="13" customFormat="1">
      <c r="A174" s="13"/>
      <c r="B174" s="231"/>
      <c r="C174" s="232"/>
      <c r="D174" s="233" t="s">
        <v>139</v>
      </c>
      <c r="E174" s="234" t="s">
        <v>1</v>
      </c>
      <c r="F174" s="235" t="s">
        <v>199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139</v>
      </c>
      <c r="AU174" s="241" t="s">
        <v>88</v>
      </c>
      <c r="AV174" s="13" t="s">
        <v>86</v>
      </c>
      <c r="AW174" s="13" t="s">
        <v>34</v>
      </c>
      <c r="AX174" s="13" t="s">
        <v>78</v>
      </c>
      <c r="AY174" s="241" t="s">
        <v>129</v>
      </c>
    </row>
    <row r="175" s="13" customFormat="1">
      <c r="A175" s="13"/>
      <c r="B175" s="231"/>
      <c r="C175" s="232"/>
      <c r="D175" s="233" t="s">
        <v>139</v>
      </c>
      <c r="E175" s="234" t="s">
        <v>1</v>
      </c>
      <c r="F175" s="235" t="s">
        <v>200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139</v>
      </c>
      <c r="AU175" s="241" t="s">
        <v>88</v>
      </c>
      <c r="AV175" s="13" t="s">
        <v>86</v>
      </c>
      <c r="AW175" s="13" t="s">
        <v>34</v>
      </c>
      <c r="AX175" s="13" t="s">
        <v>78</v>
      </c>
      <c r="AY175" s="241" t="s">
        <v>129</v>
      </c>
    </row>
    <row r="176" s="14" customFormat="1">
      <c r="A176" s="14"/>
      <c r="B176" s="242"/>
      <c r="C176" s="243"/>
      <c r="D176" s="233" t="s">
        <v>139</v>
      </c>
      <c r="E176" s="244" t="s">
        <v>1</v>
      </c>
      <c r="F176" s="245" t="s">
        <v>201</v>
      </c>
      <c r="G176" s="243"/>
      <c r="H176" s="246">
        <v>4.6200000000000001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139</v>
      </c>
      <c r="AU176" s="252" t="s">
        <v>88</v>
      </c>
      <c r="AV176" s="14" t="s">
        <v>88</v>
      </c>
      <c r="AW176" s="14" t="s">
        <v>34</v>
      </c>
      <c r="AX176" s="14" t="s">
        <v>78</v>
      </c>
      <c r="AY176" s="252" t="s">
        <v>129</v>
      </c>
    </row>
    <row r="177" s="14" customFormat="1">
      <c r="A177" s="14"/>
      <c r="B177" s="242"/>
      <c r="C177" s="243"/>
      <c r="D177" s="233" t="s">
        <v>139</v>
      </c>
      <c r="E177" s="244" t="s">
        <v>1</v>
      </c>
      <c r="F177" s="245" t="s">
        <v>202</v>
      </c>
      <c r="G177" s="243"/>
      <c r="H177" s="246">
        <v>2.0699999999999998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139</v>
      </c>
      <c r="AU177" s="252" t="s">
        <v>88</v>
      </c>
      <c r="AV177" s="14" t="s">
        <v>88</v>
      </c>
      <c r="AW177" s="14" t="s">
        <v>34</v>
      </c>
      <c r="AX177" s="14" t="s">
        <v>78</v>
      </c>
      <c r="AY177" s="252" t="s">
        <v>129</v>
      </c>
    </row>
    <row r="178" s="14" customFormat="1">
      <c r="A178" s="14"/>
      <c r="B178" s="242"/>
      <c r="C178" s="243"/>
      <c r="D178" s="233" t="s">
        <v>139</v>
      </c>
      <c r="E178" s="244" t="s">
        <v>1</v>
      </c>
      <c r="F178" s="245" t="s">
        <v>203</v>
      </c>
      <c r="G178" s="243"/>
      <c r="H178" s="246">
        <v>1.3600000000000001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139</v>
      </c>
      <c r="AU178" s="252" t="s">
        <v>88</v>
      </c>
      <c r="AV178" s="14" t="s">
        <v>88</v>
      </c>
      <c r="AW178" s="14" t="s">
        <v>34</v>
      </c>
      <c r="AX178" s="14" t="s">
        <v>78</v>
      </c>
      <c r="AY178" s="252" t="s">
        <v>129</v>
      </c>
    </row>
    <row r="179" s="14" customFormat="1">
      <c r="A179" s="14"/>
      <c r="B179" s="242"/>
      <c r="C179" s="243"/>
      <c r="D179" s="233" t="s">
        <v>139</v>
      </c>
      <c r="E179" s="244" t="s">
        <v>1</v>
      </c>
      <c r="F179" s="245" t="s">
        <v>204</v>
      </c>
      <c r="G179" s="243"/>
      <c r="H179" s="246">
        <v>2.2200000000000002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139</v>
      </c>
      <c r="AU179" s="252" t="s">
        <v>88</v>
      </c>
      <c r="AV179" s="14" t="s">
        <v>88</v>
      </c>
      <c r="AW179" s="14" t="s">
        <v>34</v>
      </c>
      <c r="AX179" s="14" t="s">
        <v>78</v>
      </c>
      <c r="AY179" s="252" t="s">
        <v>129</v>
      </c>
    </row>
    <row r="180" s="13" customFormat="1">
      <c r="A180" s="13"/>
      <c r="B180" s="231"/>
      <c r="C180" s="232"/>
      <c r="D180" s="233" t="s">
        <v>139</v>
      </c>
      <c r="E180" s="234" t="s">
        <v>1</v>
      </c>
      <c r="F180" s="235" t="s">
        <v>205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139</v>
      </c>
      <c r="AU180" s="241" t="s">
        <v>88</v>
      </c>
      <c r="AV180" s="13" t="s">
        <v>86</v>
      </c>
      <c r="AW180" s="13" t="s">
        <v>34</v>
      </c>
      <c r="AX180" s="13" t="s">
        <v>78</v>
      </c>
      <c r="AY180" s="241" t="s">
        <v>129</v>
      </c>
    </row>
    <row r="181" s="14" customFormat="1">
      <c r="A181" s="14"/>
      <c r="B181" s="242"/>
      <c r="C181" s="243"/>
      <c r="D181" s="233" t="s">
        <v>139</v>
      </c>
      <c r="E181" s="244" t="s">
        <v>1</v>
      </c>
      <c r="F181" s="245" t="s">
        <v>206</v>
      </c>
      <c r="G181" s="243"/>
      <c r="H181" s="246">
        <v>62.729999999999997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139</v>
      </c>
      <c r="AU181" s="252" t="s">
        <v>88</v>
      </c>
      <c r="AV181" s="14" t="s">
        <v>88</v>
      </c>
      <c r="AW181" s="14" t="s">
        <v>34</v>
      </c>
      <c r="AX181" s="14" t="s">
        <v>78</v>
      </c>
      <c r="AY181" s="252" t="s">
        <v>129</v>
      </c>
    </row>
    <row r="182" s="14" customFormat="1">
      <c r="A182" s="14"/>
      <c r="B182" s="242"/>
      <c r="C182" s="243"/>
      <c r="D182" s="233" t="s">
        <v>139</v>
      </c>
      <c r="E182" s="244" t="s">
        <v>1</v>
      </c>
      <c r="F182" s="245" t="s">
        <v>207</v>
      </c>
      <c r="G182" s="243"/>
      <c r="H182" s="246">
        <v>36.590000000000003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139</v>
      </c>
      <c r="AU182" s="252" t="s">
        <v>88</v>
      </c>
      <c r="AV182" s="14" t="s">
        <v>88</v>
      </c>
      <c r="AW182" s="14" t="s">
        <v>34</v>
      </c>
      <c r="AX182" s="14" t="s">
        <v>78</v>
      </c>
      <c r="AY182" s="252" t="s">
        <v>129</v>
      </c>
    </row>
    <row r="183" s="13" customFormat="1">
      <c r="A183" s="13"/>
      <c r="B183" s="231"/>
      <c r="C183" s="232"/>
      <c r="D183" s="233" t="s">
        <v>139</v>
      </c>
      <c r="E183" s="234" t="s">
        <v>1</v>
      </c>
      <c r="F183" s="235" t="s">
        <v>208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139</v>
      </c>
      <c r="AU183" s="241" t="s">
        <v>88</v>
      </c>
      <c r="AV183" s="13" t="s">
        <v>86</v>
      </c>
      <c r="AW183" s="13" t="s">
        <v>34</v>
      </c>
      <c r="AX183" s="13" t="s">
        <v>78</v>
      </c>
      <c r="AY183" s="241" t="s">
        <v>129</v>
      </c>
    </row>
    <row r="184" s="14" customFormat="1">
      <c r="A184" s="14"/>
      <c r="B184" s="242"/>
      <c r="C184" s="243"/>
      <c r="D184" s="233" t="s">
        <v>139</v>
      </c>
      <c r="E184" s="244" t="s">
        <v>1</v>
      </c>
      <c r="F184" s="245" t="s">
        <v>209</v>
      </c>
      <c r="G184" s="243"/>
      <c r="H184" s="246">
        <v>68.334999999999994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139</v>
      </c>
      <c r="AU184" s="252" t="s">
        <v>88</v>
      </c>
      <c r="AV184" s="14" t="s">
        <v>88</v>
      </c>
      <c r="AW184" s="14" t="s">
        <v>34</v>
      </c>
      <c r="AX184" s="14" t="s">
        <v>78</v>
      </c>
      <c r="AY184" s="252" t="s">
        <v>129</v>
      </c>
    </row>
    <row r="185" s="15" customFormat="1">
      <c r="A185" s="15"/>
      <c r="B185" s="253"/>
      <c r="C185" s="254"/>
      <c r="D185" s="233" t="s">
        <v>139</v>
      </c>
      <c r="E185" s="255" t="s">
        <v>1</v>
      </c>
      <c r="F185" s="256" t="s">
        <v>157</v>
      </c>
      <c r="G185" s="254"/>
      <c r="H185" s="257">
        <v>177.92500000000001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139</v>
      </c>
      <c r="AU185" s="263" t="s">
        <v>88</v>
      </c>
      <c r="AV185" s="15" t="s">
        <v>137</v>
      </c>
      <c r="AW185" s="15" t="s">
        <v>34</v>
      </c>
      <c r="AX185" s="15" t="s">
        <v>86</v>
      </c>
      <c r="AY185" s="263" t="s">
        <v>129</v>
      </c>
    </row>
    <row r="186" s="2" customFormat="1" ht="24.15" customHeight="1">
      <c r="A186" s="38"/>
      <c r="B186" s="39"/>
      <c r="C186" s="218" t="s">
        <v>169</v>
      </c>
      <c r="D186" s="218" t="s">
        <v>132</v>
      </c>
      <c r="E186" s="219" t="s">
        <v>210</v>
      </c>
      <c r="F186" s="220" t="s">
        <v>211</v>
      </c>
      <c r="G186" s="221" t="s">
        <v>151</v>
      </c>
      <c r="H186" s="222">
        <v>533.77499999999998</v>
      </c>
      <c r="I186" s="223"/>
      <c r="J186" s="224">
        <f>ROUND(I186*H186,2)</f>
        <v>0</v>
      </c>
      <c r="K186" s="220" t="s">
        <v>136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3.4999999999999997E-05</v>
      </c>
      <c r="R186" s="227">
        <f>Q186*H186</f>
        <v>0.018682124999999997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137</v>
      </c>
      <c r="AT186" s="229" t="s">
        <v>132</v>
      </c>
      <c r="AU186" s="229" t="s">
        <v>88</v>
      </c>
      <c r="AY186" s="17" t="s">
        <v>129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137</v>
      </c>
      <c r="BM186" s="229" t="s">
        <v>212</v>
      </c>
    </row>
    <row r="187" s="13" customFormat="1">
      <c r="A187" s="13"/>
      <c r="B187" s="231"/>
      <c r="C187" s="232"/>
      <c r="D187" s="233" t="s">
        <v>139</v>
      </c>
      <c r="E187" s="234" t="s">
        <v>1</v>
      </c>
      <c r="F187" s="235" t="s">
        <v>199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139</v>
      </c>
      <c r="AU187" s="241" t="s">
        <v>88</v>
      </c>
      <c r="AV187" s="13" t="s">
        <v>86</v>
      </c>
      <c r="AW187" s="13" t="s">
        <v>34</v>
      </c>
      <c r="AX187" s="13" t="s">
        <v>78</v>
      </c>
      <c r="AY187" s="241" t="s">
        <v>129</v>
      </c>
    </row>
    <row r="188" s="13" customFormat="1">
      <c r="A188" s="13"/>
      <c r="B188" s="231"/>
      <c r="C188" s="232"/>
      <c r="D188" s="233" t="s">
        <v>139</v>
      </c>
      <c r="E188" s="234" t="s">
        <v>1</v>
      </c>
      <c r="F188" s="235" t="s">
        <v>200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139</v>
      </c>
      <c r="AU188" s="241" t="s">
        <v>88</v>
      </c>
      <c r="AV188" s="13" t="s">
        <v>86</v>
      </c>
      <c r="AW188" s="13" t="s">
        <v>34</v>
      </c>
      <c r="AX188" s="13" t="s">
        <v>78</v>
      </c>
      <c r="AY188" s="241" t="s">
        <v>129</v>
      </c>
    </row>
    <row r="189" s="14" customFormat="1">
      <c r="A189" s="14"/>
      <c r="B189" s="242"/>
      <c r="C189" s="243"/>
      <c r="D189" s="233" t="s">
        <v>139</v>
      </c>
      <c r="E189" s="244" t="s">
        <v>1</v>
      </c>
      <c r="F189" s="245" t="s">
        <v>213</v>
      </c>
      <c r="G189" s="243"/>
      <c r="H189" s="246">
        <v>13.859999999999999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139</v>
      </c>
      <c r="AU189" s="252" t="s">
        <v>88</v>
      </c>
      <c r="AV189" s="14" t="s">
        <v>88</v>
      </c>
      <c r="AW189" s="14" t="s">
        <v>34</v>
      </c>
      <c r="AX189" s="14" t="s">
        <v>78</v>
      </c>
      <c r="AY189" s="252" t="s">
        <v>129</v>
      </c>
    </row>
    <row r="190" s="14" customFormat="1">
      <c r="A190" s="14"/>
      <c r="B190" s="242"/>
      <c r="C190" s="243"/>
      <c r="D190" s="233" t="s">
        <v>139</v>
      </c>
      <c r="E190" s="244" t="s">
        <v>1</v>
      </c>
      <c r="F190" s="245" t="s">
        <v>214</v>
      </c>
      <c r="G190" s="243"/>
      <c r="H190" s="246">
        <v>6.21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139</v>
      </c>
      <c r="AU190" s="252" t="s">
        <v>88</v>
      </c>
      <c r="AV190" s="14" t="s">
        <v>88</v>
      </c>
      <c r="AW190" s="14" t="s">
        <v>34</v>
      </c>
      <c r="AX190" s="14" t="s">
        <v>78</v>
      </c>
      <c r="AY190" s="252" t="s">
        <v>129</v>
      </c>
    </row>
    <row r="191" s="14" customFormat="1">
      <c r="A191" s="14"/>
      <c r="B191" s="242"/>
      <c r="C191" s="243"/>
      <c r="D191" s="233" t="s">
        <v>139</v>
      </c>
      <c r="E191" s="244" t="s">
        <v>1</v>
      </c>
      <c r="F191" s="245" t="s">
        <v>215</v>
      </c>
      <c r="G191" s="243"/>
      <c r="H191" s="246">
        <v>4.0800000000000001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139</v>
      </c>
      <c r="AU191" s="252" t="s">
        <v>88</v>
      </c>
      <c r="AV191" s="14" t="s">
        <v>88</v>
      </c>
      <c r="AW191" s="14" t="s">
        <v>34</v>
      </c>
      <c r="AX191" s="14" t="s">
        <v>78</v>
      </c>
      <c r="AY191" s="252" t="s">
        <v>129</v>
      </c>
    </row>
    <row r="192" s="14" customFormat="1">
      <c r="A192" s="14"/>
      <c r="B192" s="242"/>
      <c r="C192" s="243"/>
      <c r="D192" s="233" t="s">
        <v>139</v>
      </c>
      <c r="E192" s="244" t="s">
        <v>1</v>
      </c>
      <c r="F192" s="245" t="s">
        <v>216</v>
      </c>
      <c r="G192" s="243"/>
      <c r="H192" s="246">
        <v>6.6600000000000001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139</v>
      </c>
      <c r="AU192" s="252" t="s">
        <v>88</v>
      </c>
      <c r="AV192" s="14" t="s">
        <v>88</v>
      </c>
      <c r="AW192" s="14" t="s">
        <v>34</v>
      </c>
      <c r="AX192" s="14" t="s">
        <v>78</v>
      </c>
      <c r="AY192" s="252" t="s">
        <v>129</v>
      </c>
    </row>
    <row r="193" s="13" customFormat="1">
      <c r="A193" s="13"/>
      <c r="B193" s="231"/>
      <c r="C193" s="232"/>
      <c r="D193" s="233" t="s">
        <v>139</v>
      </c>
      <c r="E193" s="234" t="s">
        <v>1</v>
      </c>
      <c r="F193" s="235" t="s">
        <v>205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139</v>
      </c>
      <c r="AU193" s="241" t="s">
        <v>88</v>
      </c>
      <c r="AV193" s="13" t="s">
        <v>86</v>
      </c>
      <c r="AW193" s="13" t="s">
        <v>34</v>
      </c>
      <c r="AX193" s="13" t="s">
        <v>78</v>
      </c>
      <c r="AY193" s="241" t="s">
        <v>129</v>
      </c>
    </row>
    <row r="194" s="14" customFormat="1">
      <c r="A194" s="14"/>
      <c r="B194" s="242"/>
      <c r="C194" s="243"/>
      <c r="D194" s="233" t="s">
        <v>139</v>
      </c>
      <c r="E194" s="244" t="s">
        <v>1</v>
      </c>
      <c r="F194" s="245" t="s">
        <v>217</v>
      </c>
      <c r="G194" s="243"/>
      <c r="H194" s="246">
        <v>188.19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139</v>
      </c>
      <c r="AU194" s="252" t="s">
        <v>88</v>
      </c>
      <c r="AV194" s="14" t="s">
        <v>88</v>
      </c>
      <c r="AW194" s="14" t="s">
        <v>34</v>
      </c>
      <c r="AX194" s="14" t="s">
        <v>78</v>
      </c>
      <c r="AY194" s="252" t="s">
        <v>129</v>
      </c>
    </row>
    <row r="195" s="14" customFormat="1">
      <c r="A195" s="14"/>
      <c r="B195" s="242"/>
      <c r="C195" s="243"/>
      <c r="D195" s="233" t="s">
        <v>139</v>
      </c>
      <c r="E195" s="244" t="s">
        <v>1</v>
      </c>
      <c r="F195" s="245" t="s">
        <v>218</v>
      </c>
      <c r="G195" s="243"/>
      <c r="H195" s="246">
        <v>109.77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139</v>
      </c>
      <c r="AU195" s="252" t="s">
        <v>88</v>
      </c>
      <c r="AV195" s="14" t="s">
        <v>88</v>
      </c>
      <c r="AW195" s="14" t="s">
        <v>34</v>
      </c>
      <c r="AX195" s="14" t="s">
        <v>78</v>
      </c>
      <c r="AY195" s="252" t="s">
        <v>129</v>
      </c>
    </row>
    <row r="196" s="13" customFormat="1">
      <c r="A196" s="13"/>
      <c r="B196" s="231"/>
      <c r="C196" s="232"/>
      <c r="D196" s="233" t="s">
        <v>139</v>
      </c>
      <c r="E196" s="234" t="s">
        <v>1</v>
      </c>
      <c r="F196" s="235" t="s">
        <v>208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139</v>
      </c>
      <c r="AU196" s="241" t="s">
        <v>88</v>
      </c>
      <c r="AV196" s="13" t="s">
        <v>86</v>
      </c>
      <c r="AW196" s="13" t="s">
        <v>34</v>
      </c>
      <c r="AX196" s="13" t="s">
        <v>78</v>
      </c>
      <c r="AY196" s="241" t="s">
        <v>129</v>
      </c>
    </row>
    <row r="197" s="14" customFormat="1">
      <c r="A197" s="14"/>
      <c r="B197" s="242"/>
      <c r="C197" s="243"/>
      <c r="D197" s="233" t="s">
        <v>139</v>
      </c>
      <c r="E197" s="244" t="s">
        <v>1</v>
      </c>
      <c r="F197" s="245" t="s">
        <v>219</v>
      </c>
      <c r="G197" s="243"/>
      <c r="H197" s="246">
        <v>205.005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139</v>
      </c>
      <c r="AU197" s="252" t="s">
        <v>88</v>
      </c>
      <c r="AV197" s="14" t="s">
        <v>88</v>
      </c>
      <c r="AW197" s="14" t="s">
        <v>34</v>
      </c>
      <c r="AX197" s="14" t="s">
        <v>78</v>
      </c>
      <c r="AY197" s="252" t="s">
        <v>129</v>
      </c>
    </row>
    <row r="198" s="15" customFormat="1">
      <c r="A198" s="15"/>
      <c r="B198" s="253"/>
      <c r="C198" s="254"/>
      <c r="D198" s="233" t="s">
        <v>139</v>
      </c>
      <c r="E198" s="255" t="s">
        <v>1</v>
      </c>
      <c r="F198" s="256" t="s">
        <v>157</v>
      </c>
      <c r="G198" s="254"/>
      <c r="H198" s="257">
        <v>533.77499999999998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139</v>
      </c>
      <c r="AU198" s="263" t="s">
        <v>88</v>
      </c>
      <c r="AV198" s="15" t="s">
        <v>137</v>
      </c>
      <c r="AW198" s="15" t="s">
        <v>34</v>
      </c>
      <c r="AX198" s="15" t="s">
        <v>86</v>
      </c>
      <c r="AY198" s="263" t="s">
        <v>129</v>
      </c>
    </row>
    <row r="199" s="2" customFormat="1" ht="21.75" customHeight="1">
      <c r="A199" s="38"/>
      <c r="B199" s="39"/>
      <c r="C199" s="218" t="s">
        <v>220</v>
      </c>
      <c r="D199" s="218" t="s">
        <v>132</v>
      </c>
      <c r="E199" s="219" t="s">
        <v>221</v>
      </c>
      <c r="F199" s="220" t="s">
        <v>222</v>
      </c>
      <c r="G199" s="221" t="s">
        <v>151</v>
      </c>
      <c r="H199" s="222">
        <v>22.216000000000001</v>
      </c>
      <c r="I199" s="223"/>
      <c r="J199" s="224">
        <f>ROUND(I199*H199,2)</f>
        <v>0</v>
      </c>
      <c r="K199" s="220" t="s">
        <v>136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0.082000000000000003</v>
      </c>
      <c r="T199" s="228">
        <f>S199*H199</f>
        <v>1.8217120000000002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137</v>
      </c>
      <c r="AT199" s="229" t="s">
        <v>132</v>
      </c>
      <c r="AU199" s="229" t="s">
        <v>88</v>
      </c>
      <c r="AY199" s="17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137</v>
      </c>
      <c r="BM199" s="229" t="s">
        <v>223</v>
      </c>
    </row>
    <row r="200" s="13" customFormat="1">
      <c r="A200" s="13"/>
      <c r="B200" s="231"/>
      <c r="C200" s="232"/>
      <c r="D200" s="233" t="s">
        <v>139</v>
      </c>
      <c r="E200" s="234" t="s">
        <v>1</v>
      </c>
      <c r="F200" s="235" t="s">
        <v>205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139</v>
      </c>
      <c r="AU200" s="241" t="s">
        <v>88</v>
      </c>
      <c r="AV200" s="13" t="s">
        <v>86</v>
      </c>
      <c r="AW200" s="13" t="s">
        <v>34</v>
      </c>
      <c r="AX200" s="13" t="s">
        <v>78</v>
      </c>
      <c r="AY200" s="241" t="s">
        <v>129</v>
      </c>
    </row>
    <row r="201" s="14" customFormat="1">
      <c r="A201" s="14"/>
      <c r="B201" s="242"/>
      <c r="C201" s="243"/>
      <c r="D201" s="233" t="s">
        <v>139</v>
      </c>
      <c r="E201" s="244" t="s">
        <v>1</v>
      </c>
      <c r="F201" s="245" t="s">
        <v>224</v>
      </c>
      <c r="G201" s="243"/>
      <c r="H201" s="246">
        <v>6.4610000000000003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139</v>
      </c>
      <c r="AU201" s="252" t="s">
        <v>88</v>
      </c>
      <c r="AV201" s="14" t="s">
        <v>88</v>
      </c>
      <c r="AW201" s="14" t="s">
        <v>34</v>
      </c>
      <c r="AX201" s="14" t="s">
        <v>78</v>
      </c>
      <c r="AY201" s="252" t="s">
        <v>129</v>
      </c>
    </row>
    <row r="202" s="14" customFormat="1">
      <c r="A202" s="14"/>
      <c r="B202" s="242"/>
      <c r="C202" s="243"/>
      <c r="D202" s="233" t="s">
        <v>139</v>
      </c>
      <c r="E202" s="244" t="s">
        <v>1</v>
      </c>
      <c r="F202" s="245" t="s">
        <v>225</v>
      </c>
      <c r="G202" s="243"/>
      <c r="H202" s="246">
        <v>2.2799999999999998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139</v>
      </c>
      <c r="AU202" s="252" t="s">
        <v>88</v>
      </c>
      <c r="AV202" s="14" t="s">
        <v>88</v>
      </c>
      <c r="AW202" s="14" t="s">
        <v>34</v>
      </c>
      <c r="AX202" s="14" t="s">
        <v>78</v>
      </c>
      <c r="AY202" s="252" t="s">
        <v>129</v>
      </c>
    </row>
    <row r="203" s="14" customFormat="1">
      <c r="A203" s="14"/>
      <c r="B203" s="242"/>
      <c r="C203" s="243"/>
      <c r="D203" s="233" t="s">
        <v>139</v>
      </c>
      <c r="E203" s="244" t="s">
        <v>1</v>
      </c>
      <c r="F203" s="245" t="s">
        <v>226</v>
      </c>
      <c r="G203" s="243"/>
      <c r="H203" s="246">
        <v>2.3399999999999999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139</v>
      </c>
      <c r="AU203" s="252" t="s">
        <v>88</v>
      </c>
      <c r="AV203" s="14" t="s">
        <v>88</v>
      </c>
      <c r="AW203" s="14" t="s">
        <v>34</v>
      </c>
      <c r="AX203" s="14" t="s">
        <v>78</v>
      </c>
      <c r="AY203" s="252" t="s">
        <v>129</v>
      </c>
    </row>
    <row r="204" s="13" customFormat="1">
      <c r="A204" s="13"/>
      <c r="B204" s="231"/>
      <c r="C204" s="232"/>
      <c r="D204" s="233" t="s">
        <v>139</v>
      </c>
      <c r="E204" s="234" t="s">
        <v>1</v>
      </c>
      <c r="F204" s="235" t="s">
        <v>208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139</v>
      </c>
      <c r="AU204" s="241" t="s">
        <v>88</v>
      </c>
      <c r="AV204" s="13" t="s">
        <v>86</v>
      </c>
      <c r="AW204" s="13" t="s">
        <v>34</v>
      </c>
      <c r="AX204" s="13" t="s">
        <v>78</v>
      </c>
      <c r="AY204" s="241" t="s">
        <v>129</v>
      </c>
    </row>
    <row r="205" s="14" customFormat="1">
      <c r="A205" s="14"/>
      <c r="B205" s="242"/>
      <c r="C205" s="243"/>
      <c r="D205" s="233" t="s">
        <v>139</v>
      </c>
      <c r="E205" s="244" t="s">
        <v>1</v>
      </c>
      <c r="F205" s="245" t="s">
        <v>227</v>
      </c>
      <c r="G205" s="243"/>
      <c r="H205" s="246">
        <v>6.4349999999999996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139</v>
      </c>
      <c r="AU205" s="252" t="s">
        <v>88</v>
      </c>
      <c r="AV205" s="14" t="s">
        <v>88</v>
      </c>
      <c r="AW205" s="14" t="s">
        <v>34</v>
      </c>
      <c r="AX205" s="14" t="s">
        <v>78</v>
      </c>
      <c r="AY205" s="252" t="s">
        <v>129</v>
      </c>
    </row>
    <row r="206" s="14" customFormat="1">
      <c r="A206" s="14"/>
      <c r="B206" s="242"/>
      <c r="C206" s="243"/>
      <c r="D206" s="233" t="s">
        <v>139</v>
      </c>
      <c r="E206" s="244" t="s">
        <v>1</v>
      </c>
      <c r="F206" s="245" t="s">
        <v>228</v>
      </c>
      <c r="G206" s="243"/>
      <c r="H206" s="246">
        <v>4.7000000000000002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139</v>
      </c>
      <c r="AU206" s="252" t="s">
        <v>88</v>
      </c>
      <c r="AV206" s="14" t="s">
        <v>88</v>
      </c>
      <c r="AW206" s="14" t="s">
        <v>34</v>
      </c>
      <c r="AX206" s="14" t="s">
        <v>78</v>
      </c>
      <c r="AY206" s="252" t="s">
        <v>129</v>
      </c>
    </row>
    <row r="207" s="15" customFormat="1">
      <c r="A207" s="15"/>
      <c r="B207" s="253"/>
      <c r="C207" s="254"/>
      <c r="D207" s="233" t="s">
        <v>139</v>
      </c>
      <c r="E207" s="255" t="s">
        <v>1</v>
      </c>
      <c r="F207" s="256" t="s">
        <v>157</v>
      </c>
      <c r="G207" s="254"/>
      <c r="H207" s="257">
        <v>22.216000000000001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139</v>
      </c>
      <c r="AU207" s="263" t="s">
        <v>88</v>
      </c>
      <c r="AV207" s="15" t="s">
        <v>137</v>
      </c>
      <c r="AW207" s="15" t="s">
        <v>34</v>
      </c>
      <c r="AX207" s="15" t="s">
        <v>86</v>
      </c>
      <c r="AY207" s="263" t="s">
        <v>129</v>
      </c>
    </row>
    <row r="208" s="2" customFormat="1" ht="24.15" customHeight="1">
      <c r="A208" s="38"/>
      <c r="B208" s="39"/>
      <c r="C208" s="218" t="s">
        <v>229</v>
      </c>
      <c r="D208" s="218" t="s">
        <v>132</v>
      </c>
      <c r="E208" s="219" t="s">
        <v>230</v>
      </c>
      <c r="F208" s="220" t="s">
        <v>231</v>
      </c>
      <c r="G208" s="221" t="s">
        <v>151</v>
      </c>
      <c r="H208" s="222">
        <v>1.3600000000000001</v>
      </c>
      <c r="I208" s="223"/>
      <c r="J208" s="224">
        <f>ROUND(I208*H208,2)</f>
        <v>0</v>
      </c>
      <c r="K208" s="220" t="s">
        <v>136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0.041000000000000002</v>
      </c>
      <c r="T208" s="228">
        <f>S208*H208</f>
        <v>0.055760000000000004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137</v>
      </c>
      <c r="AT208" s="229" t="s">
        <v>132</v>
      </c>
      <c r="AU208" s="229" t="s">
        <v>88</v>
      </c>
      <c r="AY208" s="17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137</v>
      </c>
      <c r="BM208" s="229" t="s">
        <v>232</v>
      </c>
    </row>
    <row r="209" s="13" customFormat="1">
      <c r="A209" s="13"/>
      <c r="B209" s="231"/>
      <c r="C209" s="232"/>
      <c r="D209" s="233" t="s">
        <v>139</v>
      </c>
      <c r="E209" s="234" t="s">
        <v>1</v>
      </c>
      <c r="F209" s="235" t="s">
        <v>200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139</v>
      </c>
      <c r="AU209" s="241" t="s">
        <v>88</v>
      </c>
      <c r="AV209" s="13" t="s">
        <v>86</v>
      </c>
      <c r="AW209" s="13" t="s">
        <v>34</v>
      </c>
      <c r="AX209" s="13" t="s">
        <v>78</v>
      </c>
      <c r="AY209" s="241" t="s">
        <v>129</v>
      </c>
    </row>
    <row r="210" s="14" customFormat="1">
      <c r="A210" s="14"/>
      <c r="B210" s="242"/>
      <c r="C210" s="243"/>
      <c r="D210" s="233" t="s">
        <v>139</v>
      </c>
      <c r="E210" s="244" t="s">
        <v>1</v>
      </c>
      <c r="F210" s="245" t="s">
        <v>233</v>
      </c>
      <c r="G210" s="243"/>
      <c r="H210" s="246">
        <v>0.28599999999999998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139</v>
      </c>
      <c r="AU210" s="252" t="s">
        <v>88</v>
      </c>
      <c r="AV210" s="14" t="s">
        <v>88</v>
      </c>
      <c r="AW210" s="14" t="s">
        <v>34</v>
      </c>
      <c r="AX210" s="14" t="s">
        <v>78</v>
      </c>
      <c r="AY210" s="252" t="s">
        <v>129</v>
      </c>
    </row>
    <row r="211" s="13" customFormat="1">
      <c r="A211" s="13"/>
      <c r="B211" s="231"/>
      <c r="C211" s="232"/>
      <c r="D211" s="233" t="s">
        <v>139</v>
      </c>
      <c r="E211" s="234" t="s">
        <v>1</v>
      </c>
      <c r="F211" s="235" t="s">
        <v>205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139</v>
      </c>
      <c r="AU211" s="241" t="s">
        <v>88</v>
      </c>
      <c r="AV211" s="13" t="s">
        <v>86</v>
      </c>
      <c r="AW211" s="13" t="s">
        <v>34</v>
      </c>
      <c r="AX211" s="13" t="s">
        <v>78</v>
      </c>
      <c r="AY211" s="241" t="s">
        <v>129</v>
      </c>
    </row>
    <row r="212" s="14" customFormat="1">
      <c r="A212" s="14"/>
      <c r="B212" s="242"/>
      <c r="C212" s="243"/>
      <c r="D212" s="233" t="s">
        <v>139</v>
      </c>
      <c r="E212" s="244" t="s">
        <v>1</v>
      </c>
      <c r="F212" s="245" t="s">
        <v>234</v>
      </c>
      <c r="G212" s="243"/>
      <c r="H212" s="246">
        <v>0.54000000000000004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139</v>
      </c>
      <c r="AU212" s="252" t="s">
        <v>88</v>
      </c>
      <c r="AV212" s="14" t="s">
        <v>88</v>
      </c>
      <c r="AW212" s="14" t="s">
        <v>34</v>
      </c>
      <c r="AX212" s="14" t="s">
        <v>78</v>
      </c>
      <c r="AY212" s="252" t="s">
        <v>129</v>
      </c>
    </row>
    <row r="213" s="14" customFormat="1">
      <c r="A213" s="14"/>
      <c r="B213" s="242"/>
      <c r="C213" s="243"/>
      <c r="D213" s="233" t="s">
        <v>139</v>
      </c>
      <c r="E213" s="244" t="s">
        <v>1</v>
      </c>
      <c r="F213" s="245" t="s">
        <v>235</v>
      </c>
      <c r="G213" s="243"/>
      <c r="H213" s="246">
        <v>0.53400000000000003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139</v>
      </c>
      <c r="AU213" s="252" t="s">
        <v>88</v>
      </c>
      <c r="AV213" s="14" t="s">
        <v>88</v>
      </c>
      <c r="AW213" s="14" t="s">
        <v>34</v>
      </c>
      <c r="AX213" s="14" t="s">
        <v>78</v>
      </c>
      <c r="AY213" s="252" t="s">
        <v>129</v>
      </c>
    </row>
    <row r="214" s="15" customFormat="1">
      <c r="A214" s="15"/>
      <c r="B214" s="253"/>
      <c r="C214" s="254"/>
      <c r="D214" s="233" t="s">
        <v>139</v>
      </c>
      <c r="E214" s="255" t="s">
        <v>1</v>
      </c>
      <c r="F214" s="256" t="s">
        <v>157</v>
      </c>
      <c r="G214" s="254"/>
      <c r="H214" s="257">
        <v>1.3600000000000001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3" t="s">
        <v>139</v>
      </c>
      <c r="AU214" s="263" t="s">
        <v>88</v>
      </c>
      <c r="AV214" s="15" t="s">
        <v>137</v>
      </c>
      <c r="AW214" s="15" t="s">
        <v>34</v>
      </c>
      <c r="AX214" s="15" t="s">
        <v>86</v>
      </c>
      <c r="AY214" s="263" t="s">
        <v>129</v>
      </c>
    </row>
    <row r="215" s="2" customFormat="1" ht="24.15" customHeight="1">
      <c r="A215" s="38"/>
      <c r="B215" s="39"/>
      <c r="C215" s="218" t="s">
        <v>236</v>
      </c>
      <c r="D215" s="218" t="s">
        <v>132</v>
      </c>
      <c r="E215" s="219" t="s">
        <v>237</v>
      </c>
      <c r="F215" s="220" t="s">
        <v>238</v>
      </c>
      <c r="G215" s="221" t="s">
        <v>151</v>
      </c>
      <c r="H215" s="222">
        <v>5.6390000000000002</v>
      </c>
      <c r="I215" s="223"/>
      <c r="J215" s="224">
        <f>ROUND(I215*H215,2)</f>
        <v>0</v>
      </c>
      <c r="K215" s="220" t="s">
        <v>136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0.031</v>
      </c>
      <c r="T215" s="228">
        <f>S215*H215</f>
        <v>0.17480899999999999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137</v>
      </c>
      <c r="AT215" s="229" t="s">
        <v>132</v>
      </c>
      <c r="AU215" s="229" t="s">
        <v>88</v>
      </c>
      <c r="AY215" s="17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137</v>
      </c>
      <c r="BM215" s="229" t="s">
        <v>239</v>
      </c>
    </row>
    <row r="216" s="13" customFormat="1">
      <c r="A216" s="13"/>
      <c r="B216" s="231"/>
      <c r="C216" s="232"/>
      <c r="D216" s="233" t="s">
        <v>139</v>
      </c>
      <c r="E216" s="234" t="s">
        <v>1</v>
      </c>
      <c r="F216" s="235" t="s">
        <v>205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139</v>
      </c>
      <c r="AU216" s="241" t="s">
        <v>88</v>
      </c>
      <c r="AV216" s="13" t="s">
        <v>86</v>
      </c>
      <c r="AW216" s="13" t="s">
        <v>34</v>
      </c>
      <c r="AX216" s="13" t="s">
        <v>78</v>
      </c>
      <c r="AY216" s="241" t="s">
        <v>129</v>
      </c>
    </row>
    <row r="217" s="14" customFormat="1">
      <c r="A217" s="14"/>
      <c r="B217" s="242"/>
      <c r="C217" s="243"/>
      <c r="D217" s="233" t="s">
        <v>139</v>
      </c>
      <c r="E217" s="244" t="s">
        <v>1</v>
      </c>
      <c r="F217" s="245" t="s">
        <v>240</v>
      </c>
      <c r="G217" s="243"/>
      <c r="H217" s="246">
        <v>1.101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139</v>
      </c>
      <c r="AU217" s="252" t="s">
        <v>88</v>
      </c>
      <c r="AV217" s="14" t="s">
        <v>88</v>
      </c>
      <c r="AW217" s="14" t="s">
        <v>34</v>
      </c>
      <c r="AX217" s="14" t="s">
        <v>78</v>
      </c>
      <c r="AY217" s="252" t="s">
        <v>129</v>
      </c>
    </row>
    <row r="218" s="14" customFormat="1">
      <c r="A218" s="14"/>
      <c r="B218" s="242"/>
      <c r="C218" s="243"/>
      <c r="D218" s="233" t="s">
        <v>139</v>
      </c>
      <c r="E218" s="244" t="s">
        <v>1</v>
      </c>
      <c r="F218" s="245" t="s">
        <v>241</v>
      </c>
      <c r="G218" s="243"/>
      <c r="H218" s="246">
        <v>1.722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139</v>
      </c>
      <c r="AU218" s="252" t="s">
        <v>88</v>
      </c>
      <c r="AV218" s="14" t="s">
        <v>88</v>
      </c>
      <c r="AW218" s="14" t="s">
        <v>34</v>
      </c>
      <c r="AX218" s="14" t="s">
        <v>78</v>
      </c>
      <c r="AY218" s="252" t="s">
        <v>129</v>
      </c>
    </row>
    <row r="219" s="14" customFormat="1">
      <c r="A219" s="14"/>
      <c r="B219" s="242"/>
      <c r="C219" s="243"/>
      <c r="D219" s="233" t="s">
        <v>139</v>
      </c>
      <c r="E219" s="244" t="s">
        <v>1</v>
      </c>
      <c r="F219" s="245" t="s">
        <v>242</v>
      </c>
      <c r="G219" s="243"/>
      <c r="H219" s="246">
        <v>1.728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139</v>
      </c>
      <c r="AU219" s="252" t="s">
        <v>88</v>
      </c>
      <c r="AV219" s="14" t="s">
        <v>88</v>
      </c>
      <c r="AW219" s="14" t="s">
        <v>34</v>
      </c>
      <c r="AX219" s="14" t="s">
        <v>78</v>
      </c>
      <c r="AY219" s="252" t="s">
        <v>129</v>
      </c>
    </row>
    <row r="220" s="14" customFormat="1">
      <c r="A220" s="14"/>
      <c r="B220" s="242"/>
      <c r="C220" s="243"/>
      <c r="D220" s="233" t="s">
        <v>139</v>
      </c>
      <c r="E220" s="244" t="s">
        <v>1</v>
      </c>
      <c r="F220" s="245" t="s">
        <v>243</v>
      </c>
      <c r="G220" s="243"/>
      <c r="H220" s="246">
        <v>1.0880000000000001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139</v>
      </c>
      <c r="AU220" s="252" t="s">
        <v>88</v>
      </c>
      <c r="AV220" s="14" t="s">
        <v>88</v>
      </c>
      <c r="AW220" s="14" t="s">
        <v>34</v>
      </c>
      <c r="AX220" s="14" t="s">
        <v>78</v>
      </c>
      <c r="AY220" s="252" t="s">
        <v>129</v>
      </c>
    </row>
    <row r="221" s="15" customFormat="1">
      <c r="A221" s="15"/>
      <c r="B221" s="253"/>
      <c r="C221" s="254"/>
      <c r="D221" s="233" t="s">
        <v>139</v>
      </c>
      <c r="E221" s="255" t="s">
        <v>1</v>
      </c>
      <c r="F221" s="256" t="s">
        <v>157</v>
      </c>
      <c r="G221" s="254"/>
      <c r="H221" s="257">
        <v>5.6390000000000002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139</v>
      </c>
      <c r="AU221" s="263" t="s">
        <v>88</v>
      </c>
      <c r="AV221" s="15" t="s">
        <v>137</v>
      </c>
      <c r="AW221" s="15" t="s">
        <v>34</v>
      </c>
      <c r="AX221" s="15" t="s">
        <v>86</v>
      </c>
      <c r="AY221" s="263" t="s">
        <v>129</v>
      </c>
    </row>
    <row r="222" s="2" customFormat="1" ht="24.15" customHeight="1">
      <c r="A222" s="38"/>
      <c r="B222" s="39"/>
      <c r="C222" s="218" t="s">
        <v>244</v>
      </c>
      <c r="D222" s="218" t="s">
        <v>132</v>
      </c>
      <c r="E222" s="219" t="s">
        <v>245</v>
      </c>
      <c r="F222" s="220" t="s">
        <v>246</v>
      </c>
      <c r="G222" s="221" t="s">
        <v>151</v>
      </c>
      <c r="H222" s="222">
        <v>30.190000000000001</v>
      </c>
      <c r="I222" s="223"/>
      <c r="J222" s="224">
        <f>ROUND(I222*H222,2)</f>
        <v>0</v>
      </c>
      <c r="K222" s="220" t="s">
        <v>136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0.027</v>
      </c>
      <c r="T222" s="228">
        <f>S222*H222</f>
        <v>0.81513000000000002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137</v>
      </c>
      <c r="AT222" s="229" t="s">
        <v>132</v>
      </c>
      <c r="AU222" s="229" t="s">
        <v>88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137</v>
      </c>
      <c r="BM222" s="229" t="s">
        <v>247</v>
      </c>
    </row>
    <row r="223" s="13" customFormat="1">
      <c r="A223" s="13"/>
      <c r="B223" s="231"/>
      <c r="C223" s="232"/>
      <c r="D223" s="233" t="s">
        <v>139</v>
      </c>
      <c r="E223" s="234" t="s">
        <v>1</v>
      </c>
      <c r="F223" s="235" t="s">
        <v>200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139</v>
      </c>
      <c r="AU223" s="241" t="s">
        <v>88</v>
      </c>
      <c r="AV223" s="13" t="s">
        <v>86</v>
      </c>
      <c r="AW223" s="13" t="s">
        <v>34</v>
      </c>
      <c r="AX223" s="13" t="s">
        <v>78</v>
      </c>
      <c r="AY223" s="241" t="s">
        <v>129</v>
      </c>
    </row>
    <row r="224" s="14" customFormat="1">
      <c r="A224" s="14"/>
      <c r="B224" s="242"/>
      <c r="C224" s="243"/>
      <c r="D224" s="233" t="s">
        <v>139</v>
      </c>
      <c r="E224" s="244" t="s">
        <v>1</v>
      </c>
      <c r="F224" s="245" t="s">
        <v>248</v>
      </c>
      <c r="G224" s="243"/>
      <c r="H224" s="246">
        <v>3.5699999999999998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139</v>
      </c>
      <c r="AU224" s="252" t="s">
        <v>88</v>
      </c>
      <c r="AV224" s="14" t="s">
        <v>88</v>
      </c>
      <c r="AW224" s="14" t="s">
        <v>34</v>
      </c>
      <c r="AX224" s="14" t="s">
        <v>78</v>
      </c>
      <c r="AY224" s="252" t="s">
        <v>129</v>
      </c>
    </row>
    <row r="225" s="14" customFormat="1">
      <c r="A225" s="14"/>
      <c r="B225" s="242"/>
      <c r="C225" s="243"/>
      <c r="D225" s="233" t="s">
        <v>139</v>
      </c>
      <c r="E225" s="244" t="s">
        <v>1</v>
      </c>
      <c r="F225" s="245" t="s">
        <v>249</v>
      </c>
      <c r="G225" s="243"/>
      <c r="H225" s="246">
        <v>2.1600000000000001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139</v>
      </c>
      <c r="AU225" s="252" t="s">
        <v>88</v>
      </c>
      <c r="AV225" s="14" t="s">
        <v>88</v>
      </c>
      <c r="AW225" s="14" t="s">
        <v>34</v>
      </c>
      <c r="AX225" s="14" t="s">
        <v>78</v>
      </c>
      <c r="AY225" s="252" t="s">
        <v>129</v>
      </c>
    </row>
    <row r="226" s="13" customFormat="1">
      <c r="A226" s="13"/>
      <c r="B226" s="231"/>
      <c r="C226" s="232"/>
      <c r="D226" s="233" t="s">
        <v>139</v>
      </c>
      <c r="E226" s="234" t="s">
        <v>1</v>
      </c>
      <c r="F226" s="235" t="s">
        <v>205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139</v>
      </c>
      <c r="AU226" s="241" t="s">
        <v>88</v>
      </c>
      <c r="AV226" s="13" t="s">
        <v>86</v>
      </c>
      <c r="AW226" s="13" t="s">
        <v>34</v>
      </c>
      <c r="AX226" s="13" t="s">
        <v>78</v>
      </c>
      <c r="AY226" s="241" t="s">
        <v>129</v>
      </c>
    </row>
    <row r="227" s="14" customFormat="1">
      <c r="A227" s="14"/>
      <c r="B227" s="242"/>
      <c r="C227" s="243"/>
      <c r="D227" s="233" t="s">
        <v>139</v>
      </c>
      <c r="E227" s="244" t="s">
        <v>1</v>
      </c>
      <c r="F227" s="245" t="s">
        <v>250</v>
      </c>
      <c r="G227" s="243"/>
      <c r="H227" s="246">
        <v>2.7730000000000001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139</v>
      </c>
      <c r="AU227" s="252" t="s">
        <v>88</v>
      </c>
      <c r="AV227" s="14" t="s">
        <v>88</v>
      </c>
      <c r="AW227" s="14" t="s">
        <v>34</v>
      </c>
      <c r="AX227" s="14" t="s">
        <v>78</v>
      </c>
      <c r="AY227" s="252" t="s">
        <v>129</v>
      </c>
    </row>
    <row r="228" s="14" customFormat="1">
      <c r="A228" s="14"/>
      <c r="B228" s="242"/>
      <c r="C228" s="243"/>
      <c r="D228" s="233" t="s">
        <v>139</v>
      </c>
      <c r="E228" s="244" t="s">
        <v>1</v>
      </c>
      <c r="F228" s="245" t="s">
        <v>251</v>
      </c>
      <c r="G228" s="243"/>
      <c r="H228" s="246">
        <v>2.7970000000000002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139</v>
      </c>
      <c r="AU228" s="252" t="s">
        <v>88</v>
      </c>
      <c r="AV228" s="14" t="s">
        <v>88</v>
      </c>
      <c r="AW228" s="14" t="s">
        <v>34</v>
      </c>
      <c r="AX228" s="14" t="s">
        <v>78</v>
      </c>
      <c r="AY228" s="252" t="s">
        <v>129</v>
      </c>
    </row>
    <row r="229" s="14" customFormat="1">
      <c r="A229" s="14"/>
      <c r="B229" s="242"/>
      <c r="C229" s="243"/>
      <c r="D229" s="233" t="s">
        <v>139</v>
      </c>
      <c r="E229" s="244" t="s">
        <v>1</v>
      </c>
      <c r="F229" s="245" t="s">
        <v>252</v>
      </c>
      <c r="G229" s="243"/>
      <c r="H229" s="246">
        <v>2.4220000000000002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139</v>
      </c>
      <c r="AU229" s="252" t="s">
        <v>88</v>
      </c>
      <c r="AV229" s="14" t="s">
        <v>88</v>
      </c>
      <c r="AW229" s="14" t="s">
        <v>34</v>
      </c>
      <c r="AX229" s="14" t="s">
        <v>78</v>
      </c>
      <c r="AY229" s="252" t="s">
        <v>129</v>
      </c>
    </row>
    <row r="230" s="14" customFormat="1">
      <c r="A230" s="14"/>
      <c r="B230" s="242"/>
      <c r="C230" s="243"/>
      <c r="D230" s="233" t="s">
        <v>139</v>
      </c>
      <c r="E230" s="244" t="s">
        <v>1</v>
      </c>
      <c r="F230" s="245" t="s">
        <v>253</v>
      </c>
      <c r="G230" s="243"/>
      <c r="H230" s="246">
        <v>2.4430000000000001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139</v>
      </c>
      <c r="AU230" s="252" t="s">
        <v>88</v>
      </c>
      <c r="AV230" s="14" t="s">
        <v>88</v>
      </c>
      <c r="AW230" s="14" t="s">
        <v>34</v>
      </c>
      <c r="AX230" s="14" t="s">
        <v>78</v>
      </c>
      <c r="AY230" s="252" t="s">
        <v>129</v>
      </c>
    </row>
    <row r="231" s="13" customFormat="1">
      <c r="A231" s="13"/>
      <c r="B231" s="231"/>
      <c r="C231" s="232"/>
      <c r="D231" s="233" t="s">
        <v>139</v>
      </c>
      <c r="E231" s="234" t="s">
        <v>1</v>
      </c>
      <c r="F231" s="235" t="s">
        <v>208</v>
      </c>
      <c r="G231" s="232"/>
      <c r="H231" s="234" t="s">
        <v>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139</v>
      </c>
      <c r="AU231" s="241" t="s">
        <v>88</v>
      </c>
      <c r="AV231" s="13" t="s">
        <v>86</v>
      </c>
      <c r="AW231" s="13" t="s">
        <v>34</v>
      </c>
      <c r="AX231" s="13" t="s">
        <v>78</v>
      </c>
      <c r="AY231" s="241" t="s">
        <v>129</v>
      </c>
    </row>
    <row r="232" s="14" customFormat="1">
      <c r="A232" s="14"/>
      <c r="B232" s="242"/>
      <c r="C232" s="243"/>
      <c r="D232" s="233" t="s">
        <v>139</v>
      </c>
      <c r="E232" s="244" t="s">
        <v>1</v>
      </c>
      <c r="F232" s="245" t="s">
        <v>250</v>
      </c>
      <c r="G232" s="243"/>
      <c r="H232" s="246">
        <v>2.7730000000000001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139</v>
      </c>
      <c r="AU232" s="252" t="s">
        <v>88</v>
      </c>
      <c r="AV232" s="14" t="s">
        <v>88</v>
      </c>
      <c r="AW232" s="14" t="s">
        <v>34</v>
      </c>
      <c r="AX232" s="14" t="s">
        <v>78</v>
      </c>
      <c r="AY232" s="252" t="s">
        <v>129</v>
      </c>
    </row>
    <row r="233" s="14" customFormat="1">
      <c r="A233" s="14"/>
      <c r="B233" s="242"/>
      <c r="C233" s="243"/>
      <c r="D233" s="233" t="s">
        <v>139</v>
      </c>
      <c r="E233" s="244" t="s">
        <v>1</v>
      </c>
      <c r="F233" s="245" t="s">
        <v>254</v>
      </c>
      <c r="G233" s="243"/>
      <c r="H233" s="246">
        <v>2.8559999999999999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139</v>
      </c>
      <c r="AU233" s="252" t="s">
        <v>88</v>
      </c>
      <c r="AV233" s="14" t="s">
        <v>88</v>
      </c>
      <c r="AW233" s="14" t="s">
        <v>34</v>
      </c>
      <c r="AX233" s="14" t="s">
        <v>78</v>
      </c>
      <c r="AY233" s="252" t="s">
        <v>129</v>
      </c>
    </row>
    <row r="234" s="14" customFormat="1">
      <c r="A234" s="14"/>
      <c r="B234" s="242"/>
      <c r="C234" s="243"/>
      <c r="D234" s="233" t="s">
        <v>139</v>
      </c>
      <c r="E234" s="244" t="s">
        <v>1</v>
      </c>
      <c r="F234" s="245" t="s">
        <v>252</v>
      </c>
      <c r="G234" s="243"/>
      <c r="H234" s="246">
        <v>2.4220000000000002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139</v>
      </c>
      <c r="AU234" s="252" t="s">
        <v>88</v>
      </c>
      <c r="AV234" s="14" t="s">
        <v>88</v>
      </c>
      <c r="AW234" s="14" t="s">
        <v>34</v>
      </c>
      <c r="AX234" s="14" t="s">
        <v>78</v>
      </c>
      <c r="AY234" s="252" t="s">
        <v>129</v>
      </c>
    </row>
    <row r="235" s="14" customFormat="1">
      <c r="A235" s="14"/>
      <c r="B235" s="242"/>
      <c r="C235" s="243"/>
      <c r="D235" s="233" t="s">
        <v>139</v>
      </c>
      <c r="E235" s="244" t="s">
        <v>1</v>
      </c>
      <c r="F235" s="245" t="s">
        <v>253</v>
      </c>
      <c r="G235" s="243"/>
      <c r="H235" s="246">
        <v>2.4430000000000001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139</v>
      </c>
      <c r="AU235" s="252" t="s">
        <v>88</v>
      </c>
      <c r="AV235" s="14" t="s">
        <v>88</v>
      </c>
      <c r="AW235" s="14" t="s">
        <v>34</v>
      </c>
      <c r="AX235" s="14" t="s">
        <v>78</v>
      </c>
      <c r="AY235" s="252" t="s">
        <v>129</v>
      </c>
    </row>
    <row r="236" s="14" customFormat="1">
      <c r="A236" s="14"/>
      <c r="B236" s="242"/>
      <c r="C236" s="243"/>
      <c r="D236" s="233" t="s">
        <v>139</v>
      </c>
      <c r="E236" s="244" t="s">
        <v>1</v>
      </c>
      <c r="F236" s="245" t="s">
        <v>255</v>
      </c>
      <c r="G236" s="243"/>
      <c r="H236" s="246">
        <v>3.5310000000000001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139</v>
      </c>
      <c r="AU236" s="252" t="s">
        <v>88</v>
      </c>
      <c r="AV236" s="14" t="s">
        <v>88</v>
      </c>
      <c r="AW236" s="14" t="s">
        <v>34</v>
      </c>
      <c r="AX236" s="14" t="s">
        <v>78</v>
      </c>
      <c r="AY236" s="252" t="s">
        <v>129</v>
      </c>
    </row>
    <row r="237" s="15" customFormat="1">
      <c r="A237" s="15"/>
      <c r="B237" s="253"/>
      <c r="C237" s="254"/>
      <c r="D237" s="233" t="s">
        <v>139</v>
      </c>
      <c r="E237" s="255" t="s">
        <v>1</v>
      </c>
      <c r="F237" s="256" t="s">
        <v>157</v>
      </c>
      <c r="G237" s="254"/>
      <c r="H237" s="257">
        <v>30.190000000000001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139</v>
      </c>
      <c r="AU237" s="263" t="s">
        <v>88</v>
      </c>
      <c r="AV237" s="15" t="s">
        <v>137</v>
      </c>
      <c r="AW237" s="15" t="s">
        <v>34</v>
      </c>
      <c r="AX237" s="15" t="s">
        <v>86</v>
      </c>
      <c r="AY237" s="263" t="s">
        <v>129</v>
      </c>
    </row>
    <row r="238" s="2" customFormat="1" ht="24.15" customHeight="1">
      <c r="A238" s="38"/>
      <c r="B238" s="39"/>
      <c r="C238" s="218" t="s">
        <v>256</v>
      </c>
      <c r="D238" s="218" t="s">
        <v>132</v>
      </c>
      <c r="E238" s="219" t="s">
        <v>257</v>
      </c>
      <c r="F238" s="220" t="s">
        <v>258</v>
      </c>
      <c r="G238" s="221" t="s">
        <v>151</v>
      </c>
      <c r="H238" s="222">
        <v>217.92400000000001</v>
      </c>
      <c r="I238" s="223"/>
      <c r="J238" s="224">
        <f>ROUND(I238*H238,2)</f>
        <v>0</v>
      </c>
      <c r="K238" s="220" t="s">
        <v>136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0.023</v>
      </c>
      <c r="T238" s="228">
        <f>S238*H238</f>
        <v>5.0122520000000002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137</v>
      </c>
      <c r="AT238" s="229" t="s">
        <v>132</v>
      </c>
      <c r="AU238" s="229" t="s">
        <v>88</v>
      </c>
      <c r="AY238" s="17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137</v>
      </c>
      <c r="BM238" s="229" t="s">
        <v>259</v>
      </c>
    </row>
    <row r="239" s="13" customFormat="1">
      <c r="A239" s="13"/>
      <c r="B239" s="231"/>
      <c r="C239" s="232"/>
      <c r="D239" s="233" t="s">
        <v>139</v>
      </c>
      <c r="E239" s="234" t="s">
        <v>1</v>
      </c>
      <c r="F239" s="235" t="s">
        <v>205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139</v>
      </c>
      <c r="AU239" s="241" t="s">
        <v>88</v>
      </c>
      <c r="AV239" s="13" t="s">
        <v>86</v>
      </c>
      <c r="AW239" s="13" t="s">
        <v>34</v>
      </c>
      <c r="AX239" s="13" t="s">
        <v>78</v>
      </c>
      <c r="AY239" s="241" t="s">
        <v>129</v>
      </c>
    </row>
    <row r="240" s="14" customFormat="1">
      <c r="A240" s="14"/>
      <c r="B240" s="242"/>
      <c r="C240" s="243"/>
      <c r="D240" s="233" t="s">
        <v>139</v>
      </c>
      <c r="E240" s="244" t="s">
        <v>1</v>
      </c>
      <c r="F240" s="245" t="s">
        <v>260</v>
      </c>
      <c r="G240" s="243"/>
      <c r="H240" s="246">
        <v>12.727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139</v>
      </c>
      <c r="AU240" s="252" t="s">
        <v>88</v>
      </c>
      <c r="AV240" s="14" t="s">
        <v>88</v>
      </c>
      <c r="AW240" s="14" t="s">
        <v>34</v>
      </c>
      <c r="AX240" s="14" t="s">
        <v>78</v>
      </c>
      <c r="AY240" s="252" t="s">
        <v>129</v>
      </c>
    </row>
    <row r="241" s="14" customFormat="1">
      <c r="A241" s="14"/>
      <c r="B241" s="242"/>
      <c r="C241" s="243"/>
      <c r="D241" s="233" t="s">
        <v>139</v>
      </c>
      <c r="E241" s="244" t="s">
        <v>1</v>
      </c>
      <c r="F241" s="245" t="s">
        <v>261</v>
      </c>
      <c r="G241" s="243"/>
      <c r="H241" s="246">
        <v>5.8419999999999996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139</v>
      </c>
      <c r="AU241" s="252" t="s">
        <v>88</v>
      </c>
      <c r="AV241" s="14" t="s">
        <v>88</v>
      </c>
      <c r="AW241" s="14" t="s">
        <v>34</v>
      </c>
      <c r="AX241" s="14" t="s">
        <v>78</v>
      </c>
      <c r="AY241" s="252" t="s">
        <v>129</v>
      </c>
    </row>
    <row r="242" s="14" customFormat="1">
      <c r="A242" s="14"/>
      <c r="B242" s="242"/>
      <c r="C242" s="243"/>
      <c r="D242" s="233" t="s">
        <v>139</v>
      </c>
      <c r="E242" s="244" t="s">
        <v>1</v>
      </c>
      <c r="F242" s="245" t="s">
        <v>262</v>
      </c>
      <c r="G242" s="243"/>
      <c r="H242" s="246">
        <v>8.4610000000000003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139</v>
      </c>
      <c r="AU242" s="252" t="s">
        <v>88</v>
      </c>
      <c r="AV242" s="14" t="s">
        <v>88</v>
      </c>
      <c r="AW242" s="14" t="s">
        <v>34</v>
      </c>
      <c r="AX242" s="14" t="s">
        <v>78</v>
      </c>
      <c r="AY242" s="252" t="s">
        <v>129</v>
      </c>
    </row>
    <row r="243" s="14" customFormat="1">
      <c r="A243" s="14"/>
      <c r="B243" s="242"/>
      <c r="C243" s="243"/>
      <c r="D243" s="233" t="s">
        <v>139</v>
      </c>
      <c r="E243" s="244" t="s">
        <v>1</v>
      </c>
      <c r="F243" s="245" t="s">
        <v>263</v>
      </c>
      <c r="G243" s="243"/>
      <c r="H243" s="246">
        <v>5.617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139</v>
      </c>
      <c r="AU243" s="252" t="s">
        <v>88</v>
      </c>
      <c r="AV243" s="14" t="s">
        <v>88</v>
      </c>
      <c r="AW243" s="14" t="s">
        <v>34</v>
      </c>
      <c r="AX243" s="14" t="s">
        <v>78</v>
      </c>
      <c r="AY243" s="252" t="s">
        <v>129</v>
      </c>
    </row>
    <row r="244" s="14" customFormat="1">
      <c r="A244" s="14"/>
      <c r="B244" s="242"/>
      <c r="C244" s="243"/>
      <c r="D244" s="233" t="s">
        <v>139</v>
      </c>
      <c r="E244" s="244" t="s">
        <v>1</v>
      </c>
      <c r="F244" s="245" t="s">
        <v>264</v>
      </c>
      <c r="G244" s="243"/>
      <c r="H244" s="246">
        <v>12.68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139</v>
      </c>
      <c r="AU244" s="252" t="s">
        <v>88</v>
      </c>
      <c r="AV244" s="14" t="s">
        <v>88</v>
      </c>
      <c r="AW244" s="14" t="s">
        <v>34</v>
      </c>
      <c r="AX244" s="14" t="s">
        <v>78</v>
      </c>
      <c r="AY244" s="252" t="s">
        <v>129</v>
      </c>
    </row>
    <row r="245" s="14" customFormat="1">
      <c r="A245" s="14"/>
      <c r="B245" s="242"/>
      <c r="C245" s="243"/>
      <c r="D245" s="233" t="s">
        <v>139</v>
      </c>
      <c r="E245" s="244" t="s">
        <v>1</v>
      </c>
      <c r="F245" s="245" t="s">
        <v>265</v>
      </c>
      <c r="G245" s="243"/>
      <c r="H245" s="246">
        <v>11.186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139</v>
      </c>
      <c r="AU245" s="252" t="s">
        <v>88</v>
      </c>
      <c r="AV245" s="14" t="s">
        <v>88</v>
      </c>
      <c r="AW245" s="14" t="s">
        <v>34</v>
      </c>
      <c r="AX245" s="14" t="s">
        <v>78</v>
      </c>
      <c r="AY245" s="252" t="s">
        <v>129</v>
      </c>
    </row>
    <row r="246" s="14" customFormat="1">
      <c r="A246" s="14"/>
      <c r="B246" s="242"/>
      <c r="C246" s="243"/>
      <c r="D246" s="233" t="s">
        <v>139</v>
      </c>
      <c r="E246" s="244" t="s">
        <v>1</v>
      </c>
      <c r="F246" s="245" t="s">
        <v>260</v>
      </c>
      <c r="G246" s="243"/>
      <c r="H246" s="246">
        <v>12.727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139</v>
      </c>
      <c r="AU246" s="252" t="s">
        <v>88</v>
      </c>
      <c r="AV246" s="14" t="s">
        <v>88</v>
      </c>
      <c r="AW246" s="14" t="s">
        <v>34</v>
      </c>
      <c r="AX246" s="14" t="s">
        <v>78</v>
      </c>
      <c r="AY246" s="252" t="s">
        <v>129</v>
      </c>
    </row>
    <row r="247" s="14" customFormat="1">
      <c r="A247" s="14"/>
      <c r="B247" s="242"/>
      <c r="C247" s="243"/>
      <c r="D247" s="233" t="s">
        <v>139</v>
      </c>
      <c r="E247" s="244" t="s">
        <v>1</v>
      </c>
      <c r="F247" s="245" t="s">
        <v>266</v>
      </c>
      <c r="G247" s="243"/>
      <c r="H247" s="246">
        <v>9.1959999999999997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139</v>
      </c>
      <c r="AU247" s="252" t="s">
        <v>88</v>
      </c>
      <c r="AV247" s="14" t="s">
        <v>88</v>
      </c>
      <c r="AW247" s="14" t="s">
        <v>34</v>
      </c>
      <c r="AX247" s="14" t="s">
        <v>78</v>
      </c>
      <c r="AY247" s="252" t="s">
        <v>129</v>
      </c>
    </row>
    <row r="248" s="14" customFormat="1">
      <c r="A248" s="14"/>
      <c r="B248" s="242"/>
      <c r="C248" s="243"/>
      <c r="D248" s="233" t="s">
        <v>139</v>
      </c>
      <c r="E248" s="244" t="s">
        <v>1</v>
      </c>
      <c r="F248" s="245" t="s">
        <v>267</v>
      </c>
      <c r="G248" s="243"/>
      <c r="H248" s="246">
        <v>12.016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139</v>
      </c>
      <c r="AU248" s="252" t="s">
        <v>88</v>
      </c>
      <c r="AV248" s="14" t="s">
        <v>88</v>
      </c>
      <c r="AW248" s="14" t="s">
        <v>34</v>
      </c>
      <c r="AX248" s="14" t="s">
        <v>78</v>
      </c>
      <c r="AY248" s="252" t="s">
        <v>129</v>
      </c>
    </row>
    <row r="249" s="14" customFormat="1">
      <c r="A249" s="14"/>
      <c r="B249" s="242"/>
      <c r="C249" s="243"/>
      <c r="D249" s="233" t="s">
        <v>139</v>
      </c>
      <c r="E249" s="244" t="s">
        <v>1</v>
      </c>
      <c r="F249" s="245" t="s">
        <v>268</v>
      </c>
      <c r="G249" s="243"/>
      <c r="H249" s="246">
        <v>11.234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139</v>
      </c>
      <c r="AU249" s="252" t="s">
        <v>88</v>
      </c>
      <c r="AV249" s="14" t="s">
        <v>88</v>
      </c>
      <c r="AW249" s="14" t="s">
        <v>34</v>
      </c>
      <c r="AX249" s="14" t="s">
        <v>78</v>
      </c>
      <c r="AY249" s="252" t="s">
        <v>129</v>
      </c>
    </row>
    <row r="250" s="13" customFormat="1">
      <c r="A250" s="13"/>
      <c r="B250" s="231"/>
      <c r="C250" s="232"/>
      <c r="D250" s="233" t="s">
        <v>139</v>
      </c>
      <c r="E250" s="234" t="s">
        <v>1</v>
      </c>
      <c r="F250" s="235" t="s">
        <v>208</v>
      </c>
      <c r="G250" s="232"/>
      <c r="H250" s="234" t="s">
        <v>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139</v>
      </c>
      <c r="AU250" s="241" t="s">
        <v>88</v>
      </c>
      <c r="AV250" s="13" t="s">
        <v>86</v>
      </c>
      <c r="AW250" s="13" t="s">
        <v>34</v>
      </c>
      <c r="AX250" s="13" t="s">
        <v>78</v>
      </c>
      <c r="AY250" s="241" t="s">
        <v>129</v>
      </c>
    </row>
    <row r="251" s="14" customFormat="1">
      <c r="A251" s="14"/>
      <c r="B251" s="242"/>
      <c r="C251" s="243"/>
      <c r="D251" s="233" t="s">
        <v>139</v>
      </c>
      <c r="E251" s="244" t="s">
        <v>1</v>
      </c>
      <c r="F251" s="245" t="s">
        <v>260</v>
      </c>
      <c r="G251" s="243"/>
      <c r="H251" s="246">
        <v>12.727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139</v>
      </c>
      <c r="AU251" s="252" t="s">
        <v>88</v>
      </c>
      <c r="AV251" s="14" t="s">
        <v>88</v>
      </c>
      <c r="AW251" s="14" t="s">
        <v>34</v>
      </c>
      <c r="AX251" s="14" t="s">
        <v>78</v>
      </c>
      <c r="AY251" s="252" t="s">
        <v>129</v>
      </c>
    </row>
    <row r="252" s="14" customFormat="1">
      <c r="A252" s="14"/>
      <c r="B252" s="242"/>
      <c r="C252" s="243"/>
      <c r="D252" s="233" t="s">
        <v>139</v>
      </c>
      <c r="E252" s="244" t="s">
        <v>1</v>
      </c>
      <c r="F252" s="245" t="s">
        <v>269</v>
      </c>
      <c r="G252" s="243"/>
      <c r="H252" s="246">
        <v>11.138999999999999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139</v>
      </c>
      <c r="AU252" s="252" t="s">
        <v>88</v>
      </c>
      <c r="AV252" s="14" t="s">
        <v>88</v>
      </c>
      <c r="AW252" s="14" t="s">
        <v>34</v>
      </c>
      <c r="AX252" s="14" t="s">
        <v>78</v>
      </c>
      <c r="AY252" s="252" t="s">
        <v>129</v>
      </c>
    </row>
    <row r="253" s="14" customFormat="1">
      <c r="A253" s="14"/>
      <c r="B253" s="242"/>
      <c r="C253" s="243"/>
      <c r="D253" s="233" t="s">
        <v>139</v>
      </c>
      <c r="E253" s="244" t="s">
        <v>1</v>
      </c>
      <c r="F253" s="245" t="s">
        <v>262</v>
      </c>
      <c r="G253" s="243"/>
      <c r="H253" s="246">
        <v>8.4610000000000003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139</v>
      </c>
      <c r="AU253" s="252" t="s">
        <v>88</v>
      </c>
      <c r="AV253" s="14" t="s">
        <v>88</v>
      </c>
      <c r="AW253" s="14" t="s">
        <v>34</v>
      </c>
      <c r="AX253" s="14" t="s">
        <v>78</v>
      </c>
      <c r="AY253" s="252" t="s">
        <v>129</v>
      </c>
    </row>
    <row r="254" s="14" customFormat="1">
      <c r="A254" s="14"/>
      <c r="B254" s="242"/>
      <c r="C254" s="243"/>
      <c r="D254" s="233" t="s">
        <v>139</v>
      </c>
      <c r="E254" s="244" t="s">
        <v>1</v>
      </c>
      <c r="F254" s="245" t="s">
        <v>263</v>
      </c>
      <c r="G254" s="243"/>
      <c r="H254" s="246">
        <v>5.617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139</v>
      </c>
      <c r="AU254" s="252" t="s">
        <v>88</v>
      </c>
      <c r="AV254" s="14" t="s">
        <v>88</v>
      </c>
      <c r="AW254" s="14" t="s">
        <v>34</v>
      </c>
      <c r="AX254" s="14" t="s">
        <v>78</v>
      </c>
      <c r="AY254" s="252" t="s">
        <v>129</v>
      </c>
    </row>
    <row r="255" s="14" customFormat="1">
      <c r="A255" s="14"/>
      <c r="B255" s="242"/>
      <c r="C255" s="243"/>
      <c r="D255" s="233" t="s">
        <v>139</v>
      </c>
      <c r="E255" s="244" t="s">
        <v>1</v>
      </c>
      <c r="F255" s="245" t="s">
        <v>264</v>
      </c>
      <c r="G255" s="243"/>
      <c r="H255" s="246">
        <v>12.68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139</v>
      </c>
      <c r="AU255" s="252" t="s">
        <v>88</v>
      </c>
      <c r="AV255" s="14" t="s">
        <v>88</v>
      </c>
      <c r="AW255" s="14" t="s">
        <v>34</v>
      </c>
      <c r="AX255" s="14" t="s">
        <v>78</v>
      </c>
      <c r="AY255" s="252" t="s">
        <v>129</v>
      </c>
    </row>
    <row r="256" s="14" customFormat="1">
      <c r="A256" s="14"/>
      <c r="B256" s="242"/>
      <c r="C256" s="243"/>
      <c r="D256" s="233" t="s">
        <v>139</v>
      </c>
      <c r="E256" s="244" t="s">
        <v>1</v>
      </c>
      <c r="F256" s="245" t="s">
        <v>265</v>
      </c>
      <c r="G256" s="243"/>
      <c r="H256" s="246">
        <v>11.186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139</v>
      </c>
      <c r="AU256" s="252" t="s">
        <v>88</v>
      </c>
      <c r="AV256" s="14" t="s">
        <v>88</v>
      </c>
      <c r="AW256" s="14" t="s">
        <v>34</v>
      </c>
      <c r="AX256" s="14" t="s">
        <v>78</v>
      </c>
      <c r="AY256" s="252" t="s">
        <v>129</v>
      </c>
    </row>
    <row r="257" s="14" customFormat="1">
      <c r="A257" s="14"/>
      <c r="B257" s="242"/>
      <c r="C257" s="243"/>
      <c r="D257" s="233" t="s">
        <v>139</v>
      </c>
      <c r="E257" s="244" t="s">
        <v>1</v>
      </c>
      <c r="F257" s="245" t="s">
        <v>260</v>
      </c>
      <c r="G257" s="243"/>
      <c r="H257" s="246">
        <v>12.727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139</v>
      </c>
      <c r="AU257" s="252" t="s">
        <v>88</v>
      </c>
      <c r="AV257" s="14" t="s">
        <v>88</v>
      </c>
      <c r="AW257" s="14" t="s">
        <v>34</v>
      </c>
      <c r="AX257" s="14" t="s">
        <v>78</v>
      </c>
      <c r="AY257" s="252" t="s">
        <v>129</v>
      </c>
    </row>
    <row r="258" s="14" customFormat="1">
      <c r="A258" s="14"/>
      <c r="B258" s="242"/>
      <c r="C258" s="243"/>
      <c r="D258" s="233" t="s">
        <v>139</v>
      </c>
      <c r="E258" s="244" t="s">
        <v>1</v>
      </c>
      <c r="F258" s="245" t="s">
        <v>263</v>
      </c>
      <c r="G258" s="243"/>
      <c r="H258" s="246">
        <v>5.617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139</v>
      </c>
      <c r="AU258" s="252" t="s">
        <v>88</v>
      </c>
      <c r="AV258" s="14" t="s">
        <v>88</v>
      </c>
      <c r="AW258" s="14" t="s">
        <v>34</v>
      </c>
      <c r="AX258" s="14" t="s">
        <v>78</v>
      </c>
      <c r="AY258" s="252" t="s">
        <v>129</v>
      </c>
    </row>
    <row r="259" s="14" customFormat="1">
      <c r="A259" s="14"/>
      <c r="B259" s="242"/>
      <c r="C259" s="243"/>
      <c r="D259" s="233" t="s">
        <v>139</v>
      </c>
      <c r="E259" s="244" t="s">
        <v>1</v>
      </c>
      <c r="F259" s="245" t="s">
        <v>270</v>
      </c>
      <c r="G259" s="243"/>
      <c r="H259" s="246">
        <v>12.028000000000001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139</v>
      </c>
      <c r="AU259" s="252" t="s">
        <v>88</v>
      </c>
      <c r="AV259" s="14" t="s">
        <v>88</v>
      </c>
      <c r="AW259" s="14" t="s">
        <v>34</v>
      </c>
      <c r="AX259" s="14" t="s">
        <v>78</v>
      </c>
      <c r="AY259" s="252" t="s">
        <v>129</v>
      </c>
    </row>
    <row r="260" s="14" customFormat="1">
      <c r="A260" s="14"/>
      <c r="B260" s="242"/>
      <c r="C260" s="243"/>
      <c r="D260" s="233" t="s">
        <v>139</v>
      </c>
      <c r="E260" s="244" t="s">
        <v>1</v>
      </c>
      <c r="F260" s="245" t="s">
        <v>267</v>
      </c>
      <c r="G260" s="243"/>
      <c r="H260" s="246">
        <v>12.016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139</v>
      </c>
      <c r="AU260" s="252" t="s">
        <v>88</v>
      </c>
      <c r="AV260" s="14" t="s">
        <v>88</v>
      </c>
      <c r="AW260" s="14" t="s">
        <v>34</v>
      </c>
      <c r="AX260" s="14" t="s">
        <v>78</v>
      </c>
      <c r="AY260" s="252" t="s">
        <v>129</v>
      </c>
    </row>
    <row r="261" s="14" customFormat="1">
      <c r="A261" s="14"/>
      <c r="B261" s="242"/>
      <c r="C261" s="243"/>
      <c r="D261" s="233" t="s">
        <v>139</v>
      </c>
      <c r="E261" s="244" t="s">
        <v>1</v>
      </c>
      <c r="F261" s="245" t="s">
        <v>271</v>
      </c>
      <c r="G261" s="243"/>
      <c r="H261" s="246">
        <v>12.039999999999999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139</v>
      </c>
      <c r="AU261" s="252" t="s">
        <v>88</v>
      </c>
      <c r="AV261" s="14" t="s">
        <v>88</v>
      </c>
      <c r="AW261" s="14" t="s">
        <v>34</v>
      </c>
      <c r="AX261" s="14" t="s">
        <v>78</v>
      </c>
      <c r="AY261" s="252" t="s">
        <v>129</v>
      </c>
    </row>
    <row r="262" s="15" customFormat="1">
      <c r="A262" s="15"/>
      <c r="B262" s="253"/>
      <c r="C262" s="254"/>
      <c r="D262" s="233" t="s">
        <v>139</v>
      </c>
      <c r="E262" s="255" t="s">
        <v>1</v>
      </c>
      <c r="F262" s="256" t="s">
        <v>157</v>
      </c>
      <c r="G262" s="254"/>
      <c r="H262" s="257">
        <v>217.92400000000001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3" t="s">
        <v>139</v>
      </c>
      <c r="AU262" s="263" t="s">
        <v>88</v>
      </c>
      <c r="AV262" s="15" t="s">
        <v>137</v>
      </c>
      <c r="AW262" s="15" t="s">
        <v>34</v>
      </c>
      <c r="AX262" s="15" t="s">
        <v>86</v>
      </c>
      <c r="AY262" s="263" t="s">
        <v>129</v>
      </c>
    </row>
    <row r="263" s="2" customFormat="1" ht="21.75" customHeight="1">
      <c r="A263" s="38"/>
      <c r="B263" s="39"/>
      <c r="C263" s="218" t="s">
        <v>8</v>
      </c>
      <c r="D263" s="218" t="s">
        <v>132</v>
      </c>
      <c r="E263" s="219" t="s">
        <v>272</v>
      </c>
      <c r="F263" s="220" t="s">
        <v>273</v>
      </c>
      <c r="G263" s="221" t="s">
        <v>151</v>
      </c>
      <c r="H263" s="222">
        <v>33.555</v>
      </c>
      <c r="I263" s="223"/>
      <c r="J263" s="224">
        <f>ROUND(I263*H263,2)</f>
        <v>0</v>
      </c>
      <c r="K263" s="220" t="s">
        <v>136</v>
      </c>
      <c r="L263" s="44"/>
      <c r="M263" s="225" t="s">
        <v>1</v>
      </c>
      <c r="N263" s="226" t="s">
        <v>43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0.067000000000000004</v>
      </c>
      <c r="T263" s="228">
        <f>S263*H263</f>
        <v>2.2481850000000003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137</v>
      </c>
      <c r="AT263" s="229" t="s">
        <v>132</v>
      </c>
      <c r="AU263" s="229" t="s">
        <v>88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86</v>
      </c>
      <c r="BK263" s="230">
        <f>ROUND(I263*H263,2)</f>
        <v>0</v>
      </c>
      <c r="BL263" s="17" t="s">
        <v>137</v>
      </c>
      <c r="BM263" s="229" t="s">
        <v>274</v>
      </c>
    </row>
    <row r="264" s="13" customFormat="1">
      <c r="A264" s="13"/>
      <c r="B264" s="231"/>
      <c r="C264" s="232"/>
      <c r="D264" s="233" t="s">
        <v>139</v>
      </c>
      <c r="E264" s="234" t="s">
        <v>1</v>
      </c>
      <c r="F264" s="235" t="s">
        <v>205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139</v>
      </c>
      <c r="AU264" s="241" t="s">
        <v>88</v>
      </c>
      <c r="AV264" s="13" t="s">
        <v>86</v>
      </c>
      <c r="AW264" s="13" t="s">
        <v>34</v>
      </c>
      <c r="AX264" s="13" t="s">
        <v>78</v>
      </c>
      <c r="AY264" s="241" t="s">
        <v>129</v>
      </c>
    </row>
    <row r="265" s="14" customFormat="1">
      <c r="A265" s="14"/>
      <c r="B265" s="242"/>
      <c r="C265" s="243"/>
      <c r="D265" s="233" t="s">
        <v>139</v>
      </c>
      <c r="E265" s="244" t="s">
        <v>1</v>
      </c>
      <c r="F265" s="245" t="s">
        <v>275</v>
      </c>
      <c r="G265" s="243"/>
      <c r="H265" s="246">
        <v>5.4649999999999999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139</v>
      </c>
      <c r="AU265" s="252" t="s">
        <v>88</v>
      </c>
      <c r="AV265" s="14" t="s">
        <v>88</v>
      </c>
      <c r="AW265" s="14" t="s">
        <v>34</v>
      </c>
      <c r="AX265" s="14" t="s">
        <v>78</v>
      </c>
      <c r="AY265" s="252" t="s">
        <v>129</v>
      </c>
    </row>
    <row r="266" s="14" customFormat="1">
      <c r="A266" s="14"/>
      <c r="B266" s="242"/>
      <c r="C266" s="243"/>
      <c r="D266" s="233" t="s">
        <v>139</v>
      </c>
      <c r="E266" s="244" t="s">
        <v>1</v>
      </c>
      <c r="F266" s="245" t="s">
        <v>276</v>
      </c>
      <c r="G266" s="243"/>
      <c r="H266" s="246">
        <v>28.09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139</v>
      </c>
      <c r="AU266" s="252" t="s">
        <v>88</v>
      </c>
      <c r="AV266" s="14" t="s">
        <v>88</v>
      </c>
      <c r="AW266" s="14" t="s">
        <v>34</v>
      </c>
      <c r="AX266" s="14" t="s">
        <v>78</v>
      </c>
      <c r="AY266" s="252" t="s">
        <v>129</v>
      </c>
    </row>
    <row r="267" s="15" customFormat="1">
      <c r="A267" s="15"/>
      <c r="B267" s="253"/>
      <c r="C267" s="254"/>
      <c r="D267" s="233" t="s">
        <v>139</v>
      </c>
      <c r="E267" s="255" t="s">
        <v>1</v>
      </c>
      <c r="F267" s="256" t="s">
        <v>157</v>
      </c>
      <c r="G267" s="254"/>
      <c r="H267" s="257">
        <v>33.555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139</v>
      </c>
      <c r="AU267" s="263" t="s">
        <v>88</v>
      </c>
      <c r="AV267" s="15" t="s">
        <v>137</v>
      </c>
      <c r="AW267" s="15" t="s">
        <v>34</v>
      </c>
      <c r="AX267" s="15" t="s">
        <v>86</v>
      </c>
      <c r="AY267" s="263" t="s">
        <v>129</v>
      </c>
    </row>
    <row r="268" s="2" customFormat="1" ht="21.75" customHeight="1">
      <c r="A268" s="38"/>
      <c r="B268" s="39"/>
      <c r="C268" s="218" t="s">
        <v>277</v>
      </c>
      <c r="D268" s="218" t="s">
        <v>132</v>
      </c>
      <c r="E268" s="219" t="s">
        <v>278</v>
      </c>
      <c r="F268" s="220" t="s">
        <v>279</v>
      </c>
      <c r="G268" s="221" t="s">
        <v>151</v>
      </c>
      <c r="H268" s="222">
        <v>11.352</v>
      </c>
      <c r="I268" s="223"/>
      <c r="J268" s="224">
        <f>ROUND(I268*H268,2)</f>
        <v>0</v>
      </c>
      <c r="K268" s="220" t="s">
        <v>136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0.063</v>
      </c>
      <c r="T268" s="228">
        <f>S268*H268</f>
        <v>0.71517600000000003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137</v>
      </c>
      <c r="AT268" s="229" t="s">
        <v>132</v>
      </c>
      <c r="AU268" s="229" t="s">
        <v>88</v>
      </c>
      <c r="AY268" s="17" t="s">
        <v>129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86</v>
      </c>
      <c r="BK268" s="230">
        <f>ROUND(I268*H268,2)</f>
        <v>0</v>
      </c>
      <c r="BL268" s="17" t="s">
        <v>137</v>
      </c>
      <c r="BM268" s="229" t="s">
        <v>280</v>
      </c>
    </row>
    <row r="269" s="13" customFormat="1">
      <c r="A269" s="13"/>
      <c r="B269" s="231"/>
      <c r="C269" s="232"/>
      <c r="D269" s="233" t="s">
        <v>139</v>
      </c>
      <c r="E269" s="234" t="s">
        <v>1</v>
      </c>
      <c r="F269" s="235" t="s">
        <v>200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139</v>
      </c>
      <c r="AU269" s="241" t="s">
        <v>88</v>
      </c>
      <c r="AV269" s="13" t="s">
        <v>86</v>
      </c>
      <c r="AW269" s="13" t="s">
        <v>34</v>
      </c>
      <c r="AX269" s="13" t="s">
        <v>78</v>
      </c>
      <c r="AY269" s="241" t="s">
        <v>129</v>
      </c>
    </row>
    <row r="270" s="13" customFormat="1">
      <c r="A270" s="13"/>
      <c r="B270" s="231"/>
      <c r="C270" s="232"/>
      <c r="D270" s="233" t="s">
        <v>139</v>
      </c>
      <c r="E270" s="234" t="s">
        <v>1</v>
      </c>
      <c r="F270" s="235" t="s">
        <v>281</v>
      </c>
      <c r="G270" s="232"/>
      <c r="H270" s="234" t="s">
        <v>1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139</v>
      </c>
      <c r="AU270" s="241" t="s">
        <v>88</v>
      </c>
      <c r="AV270" s="13" t="s">
        <v>86</v>
      </c>
      <c r="AW270" s="13" t="s">
        <v>34</v>
      </c>
      <c r="AX270" s="13" t="s">
        <v>78</v>
      </c>
      <c r="AY270" s="241" t="s">
        <v>129</v>
      </c>
    </row>
    <row r="271" s="14" customFormat="1">
      <c r="A271" s="14"/>
      <c r="B271" s="242"/>
      <c r="C271" s="243"/>
      <c r="D271" s="233" t="s">
        <v>139</v>
      </c>
      <c r="E271" s="244" t="s">
        <v>1</v>
      </c>
      <c r="F271" s="245" t="s">
        <v>282</v>
      </c>
      <c r="G271" s="243"/>
      <c r="H271" s="246">
        <v>4.8099999999999996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139</v>
      </c>
      <c r="AU271" s="252" t="s">
        <v>88</v>
      </c>
      <c r="AV271" s="14" t="s">
        <v>88</v>
      </c>
      <c r="AW271" s="14" t="s">
        <v>34</v>
      </c>
      <c r="AX271" s="14" t="s">
        <v>78</v>
      </c>
      <c r="AY271" s="252" t="s">
        <v>129</v>
      </c>
    </row>
    <row r="272" s="14" customFormat="1">
      <c r="A272" s="14"/>
      <c r="B272" s="242"/>
      <c r="C272" s="243"/>
      <c r="D272" s="233" t="s">
        <v>139</v>
      </c>
      <c r="E272" s="244" t="s">
        <v>1</v>
      </c>
      <c r="F272" s="245" t="s">
        <v>283</v>
      </c>
      <c r="G272" s="243"/>
      <c r="H272" s="246">
        <v>2.867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139</v>
      </c>
      <c r="AU272" s="252" t="s">
        <v>88</v>
      </c>
      <c r="AV272" s="14" t="s">
        <v>88</v>
      </c>
      <c r="AW272" s="14" t="s">
        <v>34</v>
      </c>
      <c r="AX272" s="14" t="s">
        <v>78</v>
      </c>
      <c r="AY272" s="252" t="s">
        <v>129</v>
      </c>
    </row>
    <row r="273" s="14" customFormat="1">
      <c r="A273" s="14"/>
      <c r="B273" s="242"/>
      <c r="C273" s="243"/>
      <c r="D273" s="233" t="s">
        <v>139</v>
      </c>
      <c r="E273" s="244" t="s">
        <v>1</v>
      </c>
      <c r="F273" s="245" t="s">
        <v>284</v>
      </c>
      <c r="G273" s="243"/>
      <c r="H273" s="246">
        <v>3.6749999999999998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139</v>
      </c>
      <c r="AU273" s="252" t="s">
        <v>88</v>
      </c>
      <c r="AV273" s="14" t="s">
        <v>88</v>
      </c>
      <c r="AW273" s="14" t="s">
        <v>34</v>
      </c>
      <c r="AX273" s="14" t="s">
        <v>78</v>
      </c>
      <c r="AY273" s="252" t="s">
        <v>129</v>
      </c>
    </row>
    <row r="274" s="15" customFormat="1">
      <c r="A274" s="15"/>
      <c r="B274" s="253"/>
      <c r="C274" s="254"/>
      <c r="D274" s="233" t="s">
        <v>139</v>
      </c>
      <c r="E274" s="255" t="s">
        <v>1</v>
      </c>
      <c r="F274" s="256" t="s">
        <v>157</v>
      </c>
      <c r="G274" s="254"/>
      <c r="H274" s="257">
        <v>11.352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139</v>
      </c>
      <c r="AU274" s="263" t="s">
        <v>88</v>
      </c>
      <c r="AV274" s="15" t="s">
        <v>137</v>
      </c>
      <c r="AW274" s="15" t="s">
        <v>34</v>
      </c>
      <c r="AX274" s="15" t="s">
        <v>86</v>
      </c>
      <c r="AY274" s="263" t="s">
        <v>129</v>
      </c>
    </row>
    <row r="275" s="2" customFormat="1" ht="24.15" customHeight="1">
      <c r="A275" s="38"/>
      <c r="B275" s="39"/>
      <c r="C275" s="218" t="s">
        <v>285</v>
      </c>
      <c r="D275" s="218" t="s">
        <v>132</v>
      </c>
      <c r="E275" s="219" t="s">
        <v>286</v>
      </c>
      <c r="F275" s="220" t="s">
        <v>287</v>
      </c>
      <c r="G275" s="221" t="s">
        <v>135</v>
      </c>
      <c r="H275" s="222">
        <v>1.238</v>
      </c>
      <c r="I275" s="223"/>
      <c r="J275" s="224">
        <f>ROUND(I275*H275,2)</f>
        <v>0</v>
      </c>
      <c r="K275" s="220" t="s">
        <v>136</v>
      </c>
      <c r="L275" s="44"/>
      <c r="M275" s="225" t="s">
        <v>1</v>
      </c>
      <c r="N275" s="226" t="s">
        <v>43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1.8</v>
      </c>
      <c r="T275" s="228">
        <f>S275*H275</f>
        <v>2.2284000000000002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137</v>
      </c>
      <c r="AT275" s="229" t="s">
        <v>132</v>
      </c>
      <c r="AU275" s="229" t="s">
        <v>88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86</v>
      </c>
      <c r="BK275" s="230">
        <f>ROUND(I275*H275,2)</f>
        <v>0</v>
      </c>
      <c r="BL275" s="17" t="s">
        <v>137</v>
      </c>
      <c r="BM275" s="229" t="s">
        <v>288</v>
      </c>
    </row>
    <row r="276" s="13" customFormat="1">
      <c r="A276" s="13"/>
      <c r="B276" s="231"/>
      <c r="C276" s="232"/>
      <c r="D276" s="233" t="s">
        <v>139</v>
      </c>
      <c r="E276" s="234" t="s">
        <v>1</v>
      </c>
      <c r="F276" s="235" t="s">
        <v>289</v>
      </c>
      <c r="G276" s="232"/>
      <c r="H276" s="234" t="s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139</v>
      </c>
      <c r="AU276" s="241" t="s">
        <v>88</v>
      </c>
      <c r="AV276" s="13" t="s">
        <v>86</v>
      </c>
      <c r="AW276" s="13" t="s">
        <v>34</v>
      </c>
      <c r="AX276" s="13" t="s">
        <v>78</v>
      </c>
      <c r="AY276" s="241" t="s">
        <v>129</v>
      </c>
    </row>
    <row r="277" s="14" customFormat="1">
      <c r="A277" s="14"/>
      <c r="B277" s="242"/>
      <c r="C277" s="243"/>
      <c r="D277" s="233" t="s">
        <v>139</v>
      </c>
      <c r="E277" s="244" t="s">
        <v>1</v>
      </c>
      <c r="F277" s="245" t="s">
        <v>290</v>
      </c>
      <c r="G277" s="243"/>
      <c r="H277" s="246">
        <v>1.238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139</v>
      </c>
      <c r="AU277" s="252" t="s">
        <v>88</v>
      </c>
      <c r="AV277" s="14" t="s">
        <v>88</v>
      </c>
      <c r="AW277" s="14" t="s">
        <v>34</v>
      </c>
      <c r="AX277" s="14" t="s">
        <v>86</v>
      </c>
      <c r="AY277" s="252" t="s">
        <v>129</v>
      </c>
    </row>
    <row r="278" s="12" customFormat="1" ht="22.8" customHeight="1">
      <c r="A278" s="12"/>
      <c r="B278" s="202"/>
      <c r="C278" s="203"/>
      <c r="D278" s="204" t="s">
        <v>77</v>
      </c>
      <c r="E278" s="216" t="s">
        <v>291</v>
      </c>
      <c r="F278" s="216" t="s">
        <v>292</v>
      </c>
      <c r="G278" s="203"/>
      <c r="H278" s="203"/>
      <c r="I278" s="206"/>
      <c r="J278" s="217">
        <f>BK278</f>
        <v>0</v>
      </c>
      <c r="K278" s="203"/>
      <c r="L278" s="208"/>
      <c r="M278" s="209"/>
      <c r="N278" s="210"/>
      <c r="O278" s="210"/>
      <c r="P278" s="211">
        <f>SUM(P279:P298)</f>
        <v>0</v>
      </c>
      <c r="Q278" s="210"/>
      <c r="R278" s="211">
        <f>SUM(R279:R298)</f>
        <v>0</v>
      </c>
      <c r="S278" s="210"/>
      <c r="T278" s="212">
        <f>SUM(T279:T298)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3" t="s">
        <v>86</v>
      </c>
      <c r="AT278" s="214" t="s">
        <v>77</v>
      </c>
      <c r="AU278" s="214" t="s">
        <v>86</v>
      </c>
      <c r="AY278" s="213" t="s">
        <v>129</v>
      </c>
      <c r="BK278" s="215">
        <f>SUM(BK279:BK298)</f>
        <v>0</v>
      </c>
    </row>
    <row r="279" s="2" customFormat="1" ht="24.15" customHeight="1">
      <c r="A279" s="38"/>
      <c r="B279" s="39"/>
      <c r="C279" s="218" t="s">
        <v>293</v>
      </c>
      <c r="D279" s="218" t="s">
        <v>132</v>
      </c>
      <c r="E279" s="219" t="s">
        <v>294</v>
      </c>
      <c r="F279" s="220" t="s">
        <v>295</v>
      </c>
      <c r="G279" s="221" t="s">
        <v>296</v>
      </c>
      <c r="H279" s="222">
        <v>17.821999999999999</v>
      </c>
      <c r="I279" s="223"/>
      <c r="J279" s="224">
        <f>ROUND(I279*H279,2)</f>
        <v>0</v>
      </c>
      <c r="K279" s="220" t="s">
        <v>136</v>
      </c>
      <c r="L279" s="44"/>
      <c r="M279" s="225" t="s">
        <v>1</v>
      </c>
      <c r="N279" s="226" t="s">
        <v>43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137</v>
      </c>
      <c r="AT279" s="229" t="s">
        <v>132</v>
      </c>
      <c r="AU279" s="229" t="s">
        <v>88</v>
      </c>
      <c r="AY279" s="17" t="s">
        <v>129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86</v>
      </c>
      <c r="BK279" s="230">
        <f>ROUND(I279*H279,2)</f>
        <v>0</v>
      </c>
      <c r="BL279" s="17" t="s">
        <v>137</v>
      </c>
      <c r="BM279" s="229" t="s">
        <v>297</v>
      </c>
    </row>
    <row r="280" s="2" customFormat="1" ht="24.15" customHeight="1">
      <c r="A280" s="38"/>
      <c r="B280" s="39"/>
      <c r="C280" s="218" t="s">
        <v>298</v>
      </c>
      <c r="D280" s="218" t="s">
        <v>132</v>
      </c>
      <c r="E280" s="219" t="s">
        <v>299</v>
      </c>
      <c r="F280" s="220" t="s">
        <v>300</v>
      </c>
      <c r="G280" s="221" t="s">
        <v>296</v>
      </c>
      <c r="H280" s="222">
        <v>17.821999999999999</v>
      </c>
      <c r="I280" s="223"/>
      <c r="J280" s="224">
        <f>ROUND(I280*H280,2)</f>
        <v>0</v>
      </c>
      <c r="K280" s="220" t="s">
        <v>136</v>
      </c>
      <c r="L280" s="44"/>
      <c r="M280" s="225" t="s">
        <v>1</v>
      </c>
      <c r="N280" s="226" t="s">
        <v>43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137</v>
      </c>
      <c r="AT280" s="229" t="s">
        <v>132</v>
      </c>
      <c r="AU280" s="229" t="s">
        <v>88</v>
      </c>
      <c r="AY280" s="17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86</v>
      </c>
      <c r="BK280" s="230">
        <f>ROUND(I280*H280,2)</f>
        <v>0</v>
      </c>
      <c r="BL280" s="17" t="s">
        <v>137</v>
      </c>
      <c r="BM280" s="229" t="s">
        <v>301</v>
      </c>
    </row>
    <row r="281" s="2" customFormat="1" ht="24.15" customHeight="1">
      <c r="A281" s="38"/>
      <c r="B281" s="39"/>
      <c r="C281" s="218" t="s">
        <v>302</v>
      </c>
      <c r="D281" s="218" t="s">
        <v>132</v>
      </c>
      <c r="E281" s="219" t="s">
        <v>303</v>
      </c>
      <c r="F281" s="220" t="s">
        <v>304</v>
      </c>
      <c r="G281" s="221" t="s">
        <v>296</v>
      </c>
      <c r="H281" s="222">
        <v>124.75400000000001</v>
      </c>
      <c r="I281" s="223"/>
      <c r="J281" s="224">
        <f>ROUND(I281*H281,2)</f>
        <v>0</v>
      </c>
      <c r="K281" s="220" t="s">
        <v>136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137</v>
      </c>
      <c r="AT281" s="229" t="s">
        <v>132</v>
      </c>
      <c r="AU281" s="229" t="s">
        <v>88</v>
      </c>
      <c r="AY281" s="17" t="s">
        <v>129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86</v>
      </c>
      <c r="BK281" s="230">
        <f>ROUND(I281*H281,2)</f>
        <v>0</v>
      </c>
      <c r="BL281" s="17" t="s">
        <v>137</v>
      </c>
      <c r="BM281" s="229" t="s">
        <v>305</v>
      </c>
    </row>
    <row r="282" s="14" customFormat="1">
      <c r="A282" s="14"/>
      <c r="B282" s="242"/>
      <c r="C282" s="243"/>
      <c r="D282" s="233" t="s">
        <v>139</v>
      </c>
      <c r="E282" s="243"/>
      <c r="F282" s="245" t="s">
        <v>306</v>
      </c>
      <c r="G282" s="243"/>
      <c r="H282" s="246">
        <v>124.75400000000001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139</v>
      </c>
      <c r="AU282" s="252" t="s">
        <v>88</v>
      </c>
      <c r="AV282" s="14" t="s">
        <v>88</v>
      </c>
      <c r="AW282" s="14" t="s">
        <v>4</v>
      </c>
      <c r="AX282" s="14" t="s">
        <v>86</v>
      </c>
      <c r="AY282" s="252" t="s">
        <v>129</v>
      </c>
    </row>
    <row r="283" s="2" customFormat="1" ht="33" customHeight="1">
      <c r="A283" s="38"/>
      <c r="B283" s="39"/>
      <c r="C283" s="218" t="s">
        <v>7</v>
      </c>
      <c r="D283" s="218" t="s">
        <v>132</v>
      </c>
      <c r="E283" s="219" t="s">
        <v>307</v>
      </c>
      <c r="F283" s="220" t="s">
        <v>308</v>
      </c>
      <c r="G283" s="221" t="s">
        <v>296</v>
      </c>
      <c r="H283" s="222">
        <v>2.2280000000000002</v>
      </c>
      <c r="I283" s="223"/>
      <c r="J283" s="224">
        <f>ROUND(I283*H283,2)</f>
        <v>0</v>
      </c>
      <c r="K283" s="220" t="s">
        <v>136</v>
      </c>
      <c r="L283" s="44"/>
      <c r="M283" s="225" t="s">
        <v>1</v>
      </c>
      <c r="N283" s="226" t="s">
        <v>43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137</v>
      </c>
      <c r="AT283" s="229" t="s">
        <v>132</v>
      </c>
      <c r="AU283" s="229" t="s">
        <v>88</v>
      </c>
      <c r="AY283" s="17" t="s">
        <v>129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86</v>
      </c>
      <c r="BK283" s="230">
        <f>ROUND(I283*H283,2)</f>
        <v>0</v>
      </c>
      <c r="BL283" s="17" t="s">
        <v>137</v>
      </c>
      <c r="BM283" s="229" t="s">
        <v>309</v>
      </c>
    </row>
    <row r="284" s="14" customFormat="1">
      <c r="A284" s="14"/>
      <c r="B284" s="242"/>
      <c r="C284" s="243"/>
      <c r="D284" s="233" t="s">
        <v>139</v>
      </c>
      <c r="E284" s="244" t="s">
        <v>1</v>
      </c>
      <c r="F284" s="245" t="s">
        <v>310</v>
      </c>
      <c r="G284" s="243"/>
      <c r="H284" s="246">
        <v>2.2280000000000002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139</v>
      </c>
      <c r="AU284" s="252" t="s">
        <v>88</v>
      </c>
      <c r="AV284" s="14" t="s">
        <v>88</v>
      </c>
      <c r="AW284" s="14" t="s">
        <v>34</v>
      </c>
      <c r="AX284" s="14" t="s">
        <v>86</v>
      </c>
      <c r="AY284" s="252" t="s">
        <v>129</v>
      </c>
    </row>
    <row r="285" s="2" customFormat="1" ht="33" customHeight="1">
      <c r="A285" s="38"/>
      <c r="B285" s="39"/>
      <c r="C285" s="218" t="s">
        <v>311</v>
      </c>
      <c r="D285" s="218" t="s">
        <v>132</v>
      </c>
      <c r="E285" s="219" t="s">
        <v>312</v>
      </c>
      <c r="F285" s="220" t="s">
        <v>313</v>
      </c>
      <c r="G285" s="221" t="s">
        <v>296</v>
      </c>
      <c r="H285" s="222">
        <v>0.27300000000000002</v>
      </c>
      <c r="I285" s="223"/>
      <c r="J285" s="224">
        <f>ROUND(I285*H285,2)</f>
        <v>0</v>
      </c>
      <c r="K285" s="220" t="s">
        <v>136</v>
      </c>
      <c r="L285" s="44"/>
      <c r="M285" s="225" t="s">
        <v>1</v>
      </c>
      <c r="N285" s="226" t="s">
        <v>43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137</v>
      </c>
      <c r="AT285" s="229" t="s">
        <v>132</v>
      </c>
      <c r="AU285" s="229" t="s">
        <v>88</v>
      </c>
      <c r="AY285" s="17" t="s">
        <v>129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86</v>
      </c>
      <c r="BK285" s="230">
        <f>ROUND(I285*H285,2)</f>
        <v>0</v>
      </c>
      <c r="BL285" s="17" t="s">
        <v>137</v>
      </c>
      <c r="BM285" s="229" t="s">
        <v>314</v>
      </c>
    </row>
    <row r="286" s="14" customFormat="1">
      <c r="A286" s="14"/>
      <c r="B286" s="242"/>
      <c r="C286" s="243"/>
      <c r="D286" s="233" t="s">
        <v>139</v>
      </c>
      <c r="E286" s="244" t="s">
        <v>1</v>
      </c>
      <c r="F286" s="245" t="s">
        <v>315</v>
      </c>
      <c r="G286" s="243"/>
      <c r="H286" s="246">
        <v>0.27300000000000002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139</v>
      </c>
      <c r="AU286" s="252" t="s">
        <v>88</v>
      </c>
      <c r="AV286" s="14" t="s">
        <v>88</v>
      </c>
      <c r="AW286" s="14" t="s">
        <v>34</v>
      </c>
      <c r="AX286" s="14" t="s">
        <v>86</v>
      </c>
      <c r="AY286" s="252" t="s">
        <v>129</v>
      </c>
    </row>
    <row r="287" s="2" customFormat="1" ht="33" customHeight="1">
      <c r="A287" s="38"/>
      <c r="B287" s="39"/>
      <c r="C287" s="218" t="s">
        <v>316</v>
      </c>
      <c r="D287" s="218" t="s">
        <v>132</v>
      </c>
      <c r="E287" s="219" t="s">
        <v>317</v>
      </c>
      <c r="F287" s="220" t="s">
        <v>318</v>
      </c>
      <c r="G287" s="221" t="s">
        <v>296</v>
      </c>
      <c r="H287" s="222">
        <v>1.157</v>
      </c>
      <c r="I287" s="223"/>
      <c r="J287" s="224">
        <f>ROUND(I287*H287,2)</f>
        <v>0</v>
      </c>
      <c r="K287" s="220" t="s">
        <v>136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137</v>
      </c>
      <c r="AT287" s="229" t="s">
        <v>132</v>
      </c>
      <c r="AU287" s="229" t="s">
        <v>88</v>
      </c>
      <c r="AY287" s="17" t="s">
        <v>129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86</v>
      </c>
      <c r="BK287" s="230">
        <f>ROUND(I287*H287,2)</f>
        <v>0</v>
      </c>
      <c r="BL287" s="17" t="s">
        <v>137</v>
      </c>
      <c r="BM287" s="229" t="s">
        <v>319</v>
      </c>
    </row>
    <row r="288" s="14" customFormat="1">
      <c r="A288" s="14"/>
      <c r="B288" s="242"/>
      <c r="C288" s="243"/>
      <c r="D288" s="233" t="s">
        <v>139</v>
      </c>
      <c r="E288" s="244" t="s">
        <v>1</v>
      </c>
      <c r="F288" s="245" t="s">
        <v>320</v>
      </c>
      <c r="G288" s="243"/>
      <c r="H288" s="246">
        <v>1.157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139</v>
      </c>
      <c r="AU288" s="252" t="s">
        <v>88</v>
      </c>
      <c r="AV288" s="14" t="s">
        <v>88</v>
      </c>
      <c r="AW288" s="14" t="s">
        <v>34</v>
      </c>
      <c r="AX288" s="14" t="s">
        <v>78</v>
      </c>
      <c r="AY288" s="252" t="s">
        <v>129</v>
      </c>
    </row>
    <row r="289" s="15" customFormat="1">
      <c r="A289" s="15"/>
      <c r="B289" s="253"/>
      <c r="C289" s="254"/>
      <c r="D289" s="233" t="s">
        <v>139</v>
      </c>
      <c r="E289" s="255" t="s">
        <v>1</v>
      </c>
      <c r="F289" s="256" t="s">
        <v>157</v>
      </c>
      <c r="G289" s="254"/>
      <c r="H289" s="257">
        <v>1.157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3" t="s">
        <v>139</v>
      </c>
      <c r="AU289" s="263" t="s">
        <v>88</v>
      </c>
      <c r="AV289" s="15" t="s">
        <v>137</v>
      </c>
      <c r="AW289" s="15" t="s">
        <v>34</v>
      </c>
      <c r="AX289" s="15" t="s">
        <v>86</v>
      </c>
      <c r="AY289" s="263" t="s">
        <v>129</v>
      </c>
    </row>
    <row r="290" s="2" customFormat="1" ht="33" customHeight="1">
      <c r="A290" s="38"/>
      <c r="B290" s="39"/>
      <c r="C290" s="218" t="s">
        <v>321</v>
      </c>
      <c r="D290" s="218" t="s">
        <v>132</v>
      </c>
      <c r="E290" s="219" t="s">
        <v>322</v>
      </c>
      <c r="F290" s="220" t="s">
        <v>323</v>
      </c>
      <c r="G290" s="221" t="s">
        <v>296</v>
      </c>
      <c r="H290" s="222">
        <v>5.8579999999999997</v>
      </c>
      <c r="I290" s="223"/>
      <c r="J290" s="224">
        <f>ROUND(I290*H290,2)</f>
        <v>0</v>
      </c>
      <c r="K290" s="220" t="s">
        <v>136</v>
      </c>
      <c r="L290" s="44"/>
      <c r="M290" s="225" t="s">
        <v>1</v>
      </c>
      <c r="N290" s="226" t="s">
        <v>43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137</v>
      </c>
      <c r="AT290" s="229" t="s">
        <v>132</v>
      </c>
      <c r="AU290" s="229" t="s">
        <v>88</v>
      </c>
      <c r="AY290" s="17" t="s">
        <v>129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86</v>
      </c>
      <c r="BK290" s="230">
        <f>ROUND(I290*H290,2)</f>
        <v>0</v>
      </c>
      <c r="BL290" s="17" t="s">
        <v>137</v>
      </c>
      <c r="BM290" s="229" t="s">
        <v>324</v>
      </c>
    </row>
    <row r="291" s="13" customFormat="1">
      <c r="A291" s="13"/>
      <c r="B291" s="231"/>
      <c r="C291" s="232"/>
      <c r="D291" s="233" t="s">
        <v>139</v>
      </c>
      <c r="E291" s="234" t="s">
        <v>1</v>
      </c>
      <c r="F291" s="235" t="s">
        <v>325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139</v>
      </c>
      <c r="AU291" s="241" t="s">
        <v>88</v>
      </c>
      <c r="AV291" s="13" t="s">
        <v>86</v>
      </c>
      <c r="AW291" s="13" t="s">
        <v>34</v>
      </c>
      <c r="AX291" s="13" t="s">
        <v>78</v>
      </c>
      <c r="AY291" s="241" t="s">
        <v>129</v>
      </c>
    </row>
    <row r="292" s="14" customFormat="1">
      <c r="A292" s="14"/>
      <c r="B292" s="242"/>
      <c r="C292" s="243"/>
      <c r="D292" s="233" t="s">
        <v>139</v>
      </c>
      <c r="E292" s="244" t="s">
        <v>1</v>
      </c>
      <c r="F292" s="245" t="s">
        <v>326</v>
      </c>
      <c r="G292" s="243"/>
      <c r="H292" s="246">
        <v>1.8220000000000001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139</v>
      </c>
      <c r="AU292" s="252" t="s">
        <v>88</v>
      </c>
      <c r="AV292" s="14" t="s">
        <v>88</v>
      </c>
      <c r="AW292" s="14" t="s">
        <v>34</v>
      </c>
      <c r="AX292" s="14" t="s">
        <v>78</v>
      </c>
      <c r="AY292" s="252" t="s">
        <v>129</v>
      </c>
    </row>
    <row r="293" s="13" customFormat="1">
      <c r="A293" s="13"/>
      <c r="B293" s="231"/>
      <c r="C293" s="232"/>
      <c r="D293" s="233" t="s">
        <v>139</v>
      </c>
      <c r="E293" s="234" t="s">
        <v>1</v>
      </c>
      <c r="F293" s="235" t="s">
        <v>327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139</v>
      </c>
      <c r="AU293" s="241" t="s">
        <v>88</v>
      </c>
      <c r="AV293" s="13" t="s">
        <v>86</v>
      </c>
      <c r="AW293" s="13" t="s">
        <v>34</v>
      </c>
      <c r="AX293" s="13" t="s">
        <v>78</v>
      </c>
      <c r="AY293" s="241" t="s">
        <v>129</v>
      </c>
    </row>
    <row r="294" s="14" customFormat="1">
      <c r="A294" s="14"/>
      <c r="B294" s="242"/>
      <c r="C294" s="243"/>
      <c r="D294" s="233" t="s">
        <v>139</v>
      </c>
      <c r="E294" s="244" t="s">
        <v>1</v>
      </c>
      <c r="F294" s="245" t="s">
        <v>328</v>
      </c>
      <c r="G294" s="243"/>
      <c r="H294" s="246">
        <v>4.0359999999999996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139</v>
      </c>
      <c r="AU294" s="252" t="s">
        <v>88</v>
      </c>
      <c r="AV294" s="14" t="s">
        <v>88</v>
      </c>
      <c r="AW294" s="14" t="s">
        <v>34</v>
      </c>
      <c r="AX294" s="14" t="s">
        <v>78</v>
      </c>
      <c r="AY294" s="252" t="s">
        <v>129</v>
      </c>
    </row>
    <row r="295" s="15" customFormat="1">
      <c r="A295" s="15"/>
      <c r="B295" s="253"/>
      <c r="C295" s="254"/>
      <c r="D295" s="233" t="s">
        <v>139</v>
      </c>
      <c r="E295" s="255" t="s">
        <v>1</v>
      </c>
      <c r="F295" s="256" t="s">
        <v>157</v>
      </c>
      <c r="G295" s="254"/>
      <c r="H295" s="257">
        <v>5.8579999999999997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3" t="s">
        <v>139</v>
      </c>
      <c r="AU295" s="263" t="s">
        <v>88</v>
      </c>
      <c r="AV295" s="15" t="s">
        <v>137</v>
      </c>
      <c r="AW295" s="15" t="s">
        <v>34</v>
      </c>
      <c r="AX295" s="15" t="s">
        <v>86</v>
      </c>
      <c r="AY295" s="263" t="s">
        <v>129</v>
      </c>
    </row>
    <row r="296" s="2" customFormat="1" ht="33" customHeight="1">
      <c r="A296" s="38"/>
      <c r="B296" s="39"/>
      <c r="C296" s="218" t="s">
        <v>329</v>
      </c>
      <c r="D296" s="218" t="s">
        <v>132</v>
      </c>
      <c r="E296" s="219" t="s">
        <v>330</v>
      </c>
      <c r="F296" s="220" t="s">
        <v>331</v>
      </c>
      <c r="G296" s="221" t="s">
        <v>296</v>
      </c>
      <c r="H296" s="222">
        <v>8.3059999999999992</v>
      </c>
      <c r="I296" s="223"/>
      <c r="J296" s="224">
        <f>ROUND(I296*H296,2)</f>
        <v>0</v>
      </c>
      <c r="K296" s="220" t="s">
        <v>136</v>
      </c>
      <c r="L296" s="44"/>
      <c r="M296" s="225" t="s">
        <v>1</v>
      </c>
      <c r="N296" s="226" t="s">
        <v>43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137</v>
      </c>
      <c r="AT296" s="229" t="s">
        <v>132</v>
      </c>
      <c r="AU296" s="229" t="s">
        <v>88</v>
      </c>
      <c r="AY296" s="17" t="s">
        <v>129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86</v>
      </c>
      <c r="BK296" s="230">
        <f>ROUND(I296*H296,2)</f>
        <v>0</v>
      </c>
      <c r="BL296" s="17" t="s">
        <v>137</v>
      </c>
      <c r="BM296" s="229" t="s">
        <v>332</v>
      </c>
    </row>
    <row r="297" s="13" customFormat="1">
      <c r="A297" s="13"/>
      <c r="B297" s="231"/>
      <c r="C297" s="232"/>
      <c r="D297" s="233" t="s">
        <v>139</v>
      </c>
      <c r="E297" s="234" t="s">
        <v>1</v>
      </c>
      <c r="F297" s="235" t="s">
        <v>333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139</v>
      </c>
      <c r="AU297" s="241" t="s">
        <v>88</v>
      </c>
      <c r="AV297" s="13" t="s">
        <v>86</v>
      </c>
      <c r="AW297" s="13" t="s">
        <v>34</v>
      </c>
      <c r="AX297" s="13" t="s">
        <v>78</v>
      </c>
      <c r="AY297" s="241" t="s">
        <v>129</v>
      </c>
    </row>
    <row r="298" s="14" customFormat="1">
      <c r="A298" s="14"/>
      <c r="B298" s="242"/>
      <c r="C298" s="243"/>
      <c r="D298" s="233" t="s">
        <v>139</v>
      </c>
      <c r="E298" s="244" t="s">
        <v>1</v>
      </c>
      <c r="F298" s="245" t="s">
        <v>334</v>
      </c>
      <c r="G298" s="243"/>
      <c r="H298" s="246">
        <v>8.3059999999999992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139</v>
      </c>
      <c r="AU298" s="252" t="s">
        <v>88</v>
      </c>
      <c r="AV298" s="14" t="s">
        <v>88</v>
      </c>
      <c r="AW298" s="14" t="s">
        <v>34</v>
      </c>
      <c r="AX298" s="14" t="s">
        <v>86</v>
      </c>
      <c r="AY298" s="252" t="s">
        <v>129</v>
      </c>
    </row>
    <row r="299" s="12" customFormat="1" ht="22.8" customHeight="1">
      <c r="A299" s="12"/>
      <c r="B299" s="202"/>
      <c r="C299" s="203"/>
      <c r="D299" s="204" t="s">
        <v>77</v>
      </c>
      <c r="E299" s="216" t="s">
        <v>335</v>
      </c>
      <c r="F299" s="216" t="s">
        <v>336</v>
      </c>
      <c r="G299" s="203"/>
      <c r="H299" s="203"/>
      <c r="I299" s="206"/>
      <c r="J299" s="217">
        <f>BK299</f>
        <v>0</v>
      </c>
      <c r="K299" s="203"/>
      <c r="L299" s="208"/>
      <c r="M299" s="209"/>
      <c r="N299" s="210"/>
      <c r="O299" s="210"/>
      <c r="P299" s="211">
        <f>P300</f>
        <v>0</v>
      </c>
      <c r="Q299" s="210"/>
      <c r="R299" s="211">
        <f>R300</f>
        <v>0</v>
      </c>
      <c r="S299" s="210"/>
      <c r="T299" s="212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86</v>
      </c>
      <c r="AT299" s="214" t="s">
        <v>77</v>
      </c>
      <c r="AU299" s="214" t="s">
        <v>86</v>
      </c>
      <c r="AY299" s="213" t="s">
        <v>129</v>
      </c>
      <c r="BK299" s="215">
        <f>BK300</f>
        <v>0</v>
      </c>
    </row>
    <row r="300" s="2" customFormat="1" ht="16.5" customHeight="1">
      <c r="A300" s="38"/>
      <c r="B300" s="39"/>
      <c r="C300" s="218" t="s">
        <v>337</v>
      </c>
      <c r="D300" s="218" t="s">
        <v>132</v>
      </c>
      <c r="E300" s="219" t="s">
        <v>338</v>
      </c>
      <c r="F300" s="220" t="s">
        <v>339</v>
      </c>
      <c r="G300" s="221" t="s">
        <v>296</v>
      </c>
      <c r="H300" s="222">
        <v>1.6930000000000001</v>
      </c>
      <c r="I300" s="223"/>
      <c r="J300" s="224">
        <f>ROUND(I300*H300,2)</f>
        <v>0</v>
      </c>
      <c r="K300" s="220" t="s">
        <v>136</v>
      </c>
      <c r="L300" s="44"/>
      <c r="M300" s="225" t="s">
        <v>1</v>
      </c>
      <c r="N300" s="226" t="s">
        <v>43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137</v>
      </c>
      <c r="AT300" s="229" t="s">
        <v>132</v>
      </c>
      <c r="AU300" s="229" t="s">
        <v>88</v>
      </c>
      <c r="AY300" s="17" t="s">
        <v>129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86</v>
      </c>
      <c r="BK300" s="230">
        <f>ROUND(I300*H300,2)</f>
        <v>0</v>
      </c>
      <c r="BL300" s="17" t="s">
        <v>137</v>
      </c>
      <c r="BM300" s="229" t="s">
        <v>340</v>
      </c>
    </row>
    <row r="301" s="12" customFormat="1" ht="25.92" customHeight="1">
      <c r="A301" s="12"/>
      <c r="B301" s="202"/>
      <c r="C301" s="203"/>
      <c r="D301" s="204" t="s">
        <v>77</v>
      </c>
      <c r="E301" s="205" t="s">
        <v>341</v>
      </c>
      <c r="F301" s="205" t="s">
        <v>342</v>
      </c>
      <c r="G301" s="203"/>
      <c r="H301" s="203"/>
      <c r="I301" s="206"/>
      <c r="J301" s="207">
        <f>BK301</f>
        <v>0</v>
      </c>
      <c r="K301" s="203"/>
      <c r="L301" s="208"/>
      <c r="M301" s="209"/>
      <c r="N301" s="210"/>
      <c r="O301" s="210"/>
      <c r="P301" s="211">
        <f>P302+P314+P379+P521+P566+P575+P588</f>
        <v>0</v>
      </c>
      <c r="Q301" s="210"/>
      <c r="R301" s="211">
        <f>R302+R314+R379+R521+R566+R575+R588</f>
        <v>1.1519787156599999</v>
      </c>
      <c r="S301" s="210"/>
      <c r="T301" s="212">
        <f>T302+T314+T379+T521+T566+T575+T588</f>
        <v>4.7504215000000007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88</v>
      </c>
      <c r="AT301" s="214" t="s">
        <v>77</v>
      </c>
      <c r="AU301" s="214" t="s">
        <v>78</v>
      </c>
      <c r="AY301" s="213" t="s">
        <v>129</v>
      </c>
      <c r="BK301" s="215">
        <f>BK302+BK314+BK379+BK521+BK566+BK575+BK588</f>
        <v>0</v>
      </c>
    </row>
    <row r="302" s="12" customFormat="1" ht="22.8" customHeight="1">
      <c r="A302" s="12"/>
      <c r="B302" s="202"/>
      <c r="C302" s="203"/>
      <c r="D302" s="204" t="s">
        <v>77</v>
      </c>
      <c r="E302" s="216" t="s">
        <v>343</v>
      </c>
      <c r="F302" s="216" t="s">
        <v>344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SUM(P303:P313)</f>
        <v>0</v>
      </c>
      <c r="Q302" s="210"/>
      <c r="R302" s="211">
        <f>SUM(R303:R313)</f>
        <v>0.023834789999999998</v>
      </c>
      <c r="S302" s="210"/>
      <c r="T302" s="212">
        <f>SUM(T303:T313)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88</v>
      </c>
      <c r="AT302" s="214" t="s">
        <v>77</v>
      </c>
      <c r="AU302" s="214" t="s">
        <v>86</v>
      </c>
      <c r="AY302" s="213" t="s">
        <v>129</v>
      </c>
      <c r="BK302" s="215">
        <f>SUM(BK303:BK313)</f>
        <v>0</v>
      </c>
    </row>
    <row r="303" s="2" customFormat="1" ht="24.15" customHeight="1">
      <c r="A303" s="38"/>
      <c r="B303" s="39"/>
      <c r="C303" s="218" t="s">
        <v>345</v>
      </c>
      <c r="D303" s="218" t="s">
        <v>132</v>
      </c>
      <c r="E303" s="219" t="s">
        <v>346</v>
      </c>
      <c r="F303" s="220" t="s">
        <v>347</v>
      </c>
      <c r="G303" s="221" t="s">
        <v>151</v>
      </c>
      <c r="H303" s="222">
        <v>3.6469999999999998</v>
      </c>
      <c r="I303" s="223"/>
      <c r="J303" s="224">
        <f>ROUND(I303*H303,2)</f>
        <v>0</v>
      </c>
      <c r="K303" s="220" t="s">
        <v>160</v>
      </c>
      <c r="L303" s="44"/>
      <c r="M303" s="225" t="s">
        <v>1</v>
      </c>
      <c r="N303" s="226" t="s">
        <v>43</v>
      </c>
      <c r="O303" s="91"/>
      <c r="P303" s="227">
        <f>O303*H303</f>
        <v>0</v>
      </c>
      <c r="Q303" s="227">
        <v>0.0060000000000000001</v>
      </c>
      <c r="R303" s="227">
        <f>Q303*H303</f>
        <v>0.021881999999999999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277</v>
      </c>
      <c r="AT303" s="229" t="s">
        <v>132</v>
      </c>
      <c r="AU303" s="229" t="s">
        <v>88</v>
      </c>
      <c r="AY303" s="17" t="s">
        <v>129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86</v>
      </c>
      <c r="BK303" s="230">
        <f>ROUND(I303*H303,2)</f>
        <v>0</v>
      </c>
      <c r="BL303" s="17" t="s">
        <v>277</v>
      </c>
      <c r="BM303" s="229" t="s">
        <v>348</v>
      </c>
    </row>
    <row r="304" s="13" customFormat="1">
      <c r="A304" s="13"/>
      <c r="B304" s="231"/>
      <c r="C304" s="232"/>
      <c r="D304" s="233" t="s">
        <v>139</v>
      </c>
      <c r="E304" s="234" t="s">
        <v>1</v>
      </c>
      <c r="F304" s="235" t="s">
        <v>163</v>
      </c>
      <c r="G304" s="232"/>
      <c r="H304" s="234" t="s">
        <v>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139</v>
      </c>
      <c r="AU304" s="241" t="s">
        <v>88</v>
      </c>
      <c r="AV304" s="13" t="s">
        <v>86</v>
      </c>
      <c r="AW304" s="13" t="s">
        <v>34</v>
      </c>
      <c r="AX304" s="13" t="s">
        <v>78</v>
      </c>
      <c r="AY304" s="241" t="s">
        <v>129</v>
      </c>
    </row>
    <row r="305" s="14" customFormat="1">
      <c r="A305" s="14"/>
      <c r="B305" s="242"/>
      <c r="C305" s="243"/>
      <c r="D305" s="233" t="s">
        <v>139</v>
      </c>
      <c r="E305" s="244" t="s">
        <v>1</v>
      </c>
      <c r="F305" s="245" t="s">
        <v>349</v>
      </c>
      <c r="G305" s="243"/>
      <c r="H305" s="246">
        <v>0.255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139</v>
      </c>
      <c r="AU305" s="252" t="s">
        <v>88</v>
      </c>
      <c r="AV305" s="14" t="s">
        <v>88</v>
      </c>
      <c r="AW305" s="14" t="s">
        <v>34</v>
      </c>
      <c r="AX305" s="14" t="s">
        <v>78</v>
      </c>
      <c r="AY305" s="252" t="s">
        <v>129</v>
      </c>
    </row>
    <row r="306" s="13" customFormat="1">
      <c r="A306" s="13"/>
      <c r="B306" s="231"/>
      <c r="C306" s="232"/>
      <c r="D306" s="233" t="s">
        <v>139</v>
      </c>
      <c r="E306" s="234" t="s">
        <v>1</v>
      </c>
      <c r="F306" s="235" t="s">
        <v>165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139</v>
      </c>
      <c r="AU306" s="241" t="s">
        <v>88</v>
      </c>
      <c r="AV306" s="13" t="s">
        <v>86</v>
      </c>
      <c r="AW306" s="13" t="s">
        <v>34</v>
      </c>
      <c r="AX306" s="13" t="s">
        <v>78</v>
      </c>
      <c r="AY306" s="241" t="s">
        <v>129</v>
      </c>
    </row>
    <row r="307" s="14" customFormat="1">
      <c r="A307" s="14"/>
      <c r="B307" s="242"/>
      <c r="C307" s="243"/>
      <c r="D307" s="233" t="s">
        <v>139</v>
      </c>
      <c r="E307" s="244" t="s">
        <v>1</v>
      </c>
      <c r="F307" s="245" t="s">
        <v>350</v>
      </c>
      <c r="G307" s="243"/>
      <c r="H307" s="246">
        <v>1.6000000000000001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139</v>
      </c>
      <c r="AU307" s="252" t="s">
        <v>88</v>
      </c>
      <c r="AV307" s="14" t="s">
        <v>88</v>
      </c>
      <c r="AW307" s="14" t="s">
        <v>34</v>
      </c>
      <c r="AX307" s="14" t="s">
        <v>78</v>
      </c>
      <c r="AY307" s="252" t="s">
        <v>129</v>
      </c>
    </row>
    <row r="308" s="13" customFormat="1">
      <c r="A308" s="13"/>
      <c r="B308" s="231"/>
      <c r="C308" s="232"/>
      <c r="D308" s="233" t="s">
        <v>139</v>
      </c>
      <c r="E308" s="234" t="s">
        <v>1</v>
      </c>
      <c r="F308" s="235" t="s">
        <v>167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139</v>
      </c>
      <c r="AU308" s="241" t="s">
        <v>88</v>
      </c>
      <c r="AV308" s="13" t="s">
        <v>86</v>
      </c>
      <c r="AW308" s="13" t="s">
        <v>34</v>
      </c>
      <c r="AX308" s="13" t="s">
        <v>78</v>
      </c>
      <c r="AY308" s="241" t="s">
        <v>129</v>
      </c>
    </row>
    <row r="309" s="14" customFormat="1">
      <c r="A309" s="14"/>
      <c r="B309" s="242"/>
      <c r="C309" s="243"/>
      <c r="D309" s="233" t="s">
        <v>139</v>
      </c>
      <c r="E309" s="244" t="s">
        <v>1</v>
      </c>
      <c r="F309" s="245" t="s">
        <v>351</v>
      </c>
      <c r="G309" s="243"/>
      <c r="H309" s="246">
        <v>1.792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139</v>
      </c>
      <c r="AU309" s="252" t="s">
        <v>88</v>
      </c>
      <c r="AV309" s="14" t="s">
        <v>88</v>
      </c>
      <c r="AW309" s="14" t="s">
        <v>34</v>
      </c>
      <c r="AX309" s="14" t="s">
        <v>78</v>
      </c>
      <c r="AY309" s="252" t="s">
        <v>129</v>
      </c>
    </row>
    <row r="310" s="15" customFormat="1">
      <c r="A310" s="15"/>
      <c r="B310" s="253"/>
      <c r="C310" s="254"/>
      <c r="D310" s="233" t="s">
        <v>139</v>
      </c>
      <c r="E310" s="255" t="s">
        <v>1</v>
      </c>
      <c r="F310" s="256" t="s">
        <v>157</v>
      </c>
      <c r="G310" s="254"/>
      <c r="H310" s="257">
        <v>3.6470000000000002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3" t="s">
        <v>139</v>
      </c>
      <c r="AU310" s="263" t="s">
        <v>88</v>
      </c>
      <c r="AV310" s="15" t="s">
        <v>137</v>
      </c>
      <c r="AW310" s="15" t="s">
        <v>34</v>
      </c>
      <c r="AX310" s="15" t="s">
        <v>86</v>
      </c>
      <c r="AY310" s="263" t="s">
        <v>129</v>
      </c>
    </row>
    <row r="311" s="2" customFormat="1" ht="16.5" customHeight="1">
      <c r="A311" s="38"/>
      <c r="B311" s="39"/>
      <c r="C311" s="264" t="s">
        <v>352</v>
      </c>
      <c r="D311" s="264" t="s">
        <v>353</v>
      </c>
      <c r="E311" s="265" t="s">
        <v>354</v>
      </c>
      <c r="F311" s="266" t="s">
        <v>355</v>
      </c>
      <c r="G311" s="267" t="s">
        <v>151</v>
      </c>
      <c r="H311" s="268">
        <v>3.8290000000000002</v>
      </c>
      <c r="I311" s="269"/>
      <c r="J311" s="270">
        <f>ROUND(I311*H311,2)</f>
        <v>0</v>
      </c>
      <c r="K311" s="266" t="s">
        <v>160</v>
      </c>
      <c r="L311" s="271"/>
      <c r="M311" s="272" t="s">
        <v>1</v>
      </c>
      <c r="N311" s="273" t="s">
        <v>43</v>
      </c>
      <c r="O311" s="91"/>
      <c r="P311" s="227">
        <f>O311*H311</f>
        <v>0</v>
      </c>
      <c r="Q311" s="227">
        <v>0.00051000000000000004</v>
      </c>
      <c r="R311" s="227">
        <f>Q311*H311</f>
        <v>0.0019527900000000003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356</v>
      </c>
      <c r="AT311" s="229" t="s">
        <v>353</v>
      </c>
      <c r="AU311" s="229" t="s">
        <v>88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86</v>
      </c>
      <c r="BK311" s="230">
        <f>ROUND(I311*H311,2)</f>
        <v>0</v>
      </c>
      <c r="BL311" s="17" t="s">
        <v>277</v>
      </c>
      <c r="BM311" s="229" t="s">
        <v>357</v>
      </c>
    </row>
    <row r="312" s="14" customFormat="1">
      <c r="A312" s="14"/>
      <c r="B312" s="242"/>
      <c r="C312" s="243"/>
      <c r="D312" s="233" t="s">
        <v>139</v>
      </c>
      <c r="E312" s="243"/>
      <c r="F312" s="245" t="s">
        <v>358</v>
      </c>
      <c r="G312" s="243"/>
      <c r="H312" s="246">
        <v>3.8290000000000002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139</v>
      </c>
      <c r="AU312" s="252" t="s">
        <v>88</v>
      </c>
      <c r="AV312" s="14" t="s">
        <v>88</v>
      </c>
      <c r="AW312" s="14" t="s">
        <v>4</v>
      </c>
      <c r="AX312" s="14" t="s">
        <v>86</v>
      </c>
      <c r="AY312" s="252" t="s">
        <v>129</v>
      </c>
    </row>
    <row r="313" s="2" customFormat="1" ht="24.15" customHeight="1">
      <c r="A313" s="38"/>
      <c r="B313" s="39"/>
      <c r="C313" s="218" t="s">
        <v>359</v>
      </c>
      <c r="D313" s="218" t="s">
        <v>132</v>
      </c>
      <c r="E313" s="219" t="s">
        <v>360</v>
      </c>
      <c r="F313" s="220" t="s">
        <v>361</v>
      </c>
      <c r="G313" s="221" t="s">
        <v>362</v>
      </c>
      <c r="H313" s="274"/>
      <c r="I313" s="223"/>
      <c r="J313" s="224">
        <f>ROUND(I313*H313,2)</f>
        <v>0</v>
      </c>
      <c r="K313" s="220" t="s">
        <v>136</v>
      </c>
      <c r="L313" s="44"/>
      <c r="M313" s="225" t="s">
        <v>1</v>
      </c>
      <c r="N313" s="226" t="s">
        <v>43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277</v>
      </c>
      <c r="AT313" s="229" t="s">
        <v>132</v>
      </c>
      <c r="AU313" s="229" t="s">
        <v>88</v>
      </c>
      <c r="AY313" s="17" t="s">
        <v>129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86</v>
      </c>
      <c r="BK313" s="230">
        <f>ROUND(I313*H313,2)</f>
        <v>0</v>
      </c>
      <c r="BL313" s="17" t="s">
        <v>277</v>
      </c>
      <c r="BM313" s="229" t="s">
        <v>363</v>
      </c>
    </row>
    <row r="314" s="12" customFormat="1" ht="22.8" customHeight="1">
      <c r="A314" s="12"/>
      <c r="B314" s="202"/>
      <c r="C314" s="203"/>
      <c r="D314" s="204" t="s">
        <v>77</v>
      </c>
      <c r="E314" s="216" t="s">
        <v>364</v>
      </c>
      <c r="F314" s="216" t="s">
        <v>365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SUM(P315:P378)</f>
        <v>0</v>
      </c>
      <c r="Q314" s="210"/>
      <c r="R314" s="211">
        <f>SUM(R315:R378)</f>
        <v>0.58849060566</v>
      </c>
      <c r="S314" s="210"/>
      <c r="T314" s="212">
        <f>SUM(T315:T378)</f>
        <v>0.2062283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88</v>
      </c>
      <c r="AT314" s="214" t="s">
        <v>77</v>
      </c>
      <c r="AU314" s="214" t="s">
        <v>86</v>
      </c>
      <c r="AY314" s="213" t="s">
        <v>129</v>
      </c>
      <c r="BK314" s="215">
        <f>SUM(BK315:BK378)</f>
        <v>0</v>
      </c>
    </row>
    <row r="315" s="2" customFormat="1" ht="16.5" customHeight="1">
      <c r="A315" s="38"/>
      <c r="B315" s="39"/>
      <c r="C315" s="218" t="s">
        <v>366</v>
      </c>
      <c r="D315" s="218" t="s">
        <v>132</v>
      </c>
      <c r="E315" s="219" t="s">
        <v>367</v>
      </c>
      <c r="F315" s="220" t="s">
        <v>368</v>
      </c>
      <c r="G315" s="221" t="s">
        <v>369</v>
      </c>
      <c r="H315" s="222">
        <v>123.49</v>
      </c>
      <c r="I315" s="223"/>
      <c r="J315" s="224">
        <f>ROUND(I315*H315,2)</f>
        <v>0</v>
      </c>
      <c r="K315" s="220" t="s">
        <v>136</v>
      </c>
      <c r="L315" s="44"/>
      <c r="M315" s="225" t="s">
        <v>1</v>
      </c>
      <c r="N315" s="226" t="s">
        <v>43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0.00167</v>
      </c>
      <c r="T315" s="228">
        <f>S315*H315</f>
        <v>0.2062283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277</v>
      </c>
      <c r="AT315" s="229" t="s">
        <v>132</v>
      </c>
      <c r="AU315" s="229" t="s">
        <v>88</v>
      </c>
      <c r="AY315" s="17" t="s">
        <v>129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86</v>
      </c>
      <c r="BK315" s="230">
        <f>ROUND(I315*H315,2)</f>
        <v>0</v>
      </c>
      <c r="BL315" s="17" t="s">
        <v>277</v>
      </c>
      <c r="BM315" s="229" t="s">
        <v>370</v>
      </c>
    </row>
    <row r="316" s="13" customFormat="1">
      <c r="A316" s="13"/>
      <c r="B316" s="231"/>
      <c r="C316" s="232"/>
      <c r="D316" s="233" t="s">
        <v>139</v>
      </c>
      <c r="E316" s="234" t="s">
        <v>1</v>
      </c>
      <c r="F316" s="235" t="s">
        <v>200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139</v>
      </c>
      <c r="AU316" s="241" t="s">
        <v>88</v>
      </c>
      <c r="AV316" s="13" t="s">
        <v>86</v>
      </c>
      <c r="AW316" s="13" t="s">
        <v>34</v>
      </c>
      <c r="AX316" s="13" t="s">
        <v>78</v>
      </c>
      <c r="AY316" s="241" t="s">
        <v>129</v>
      </c>
    </row>
    <row r="317" s="14" customFormat="1">
      <c r="A317" s="14"/>
      <c r="B317" s="242"/>
      <c r="C317" s="243"/>
      <c r="D317" s="233" t="s">
        <v>139</v>
      </c>
      <c r="E317" s="244" t="s">
        <v>1</v>
      </c>
      <c r="F317" s="245" t="s">
        <v>371</v>
      </c>
      <c r="G317" s="243"/>
      <c r="H317" s="246">
        <v>2.3399999999999999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139</v>
      </c>
      <c r="AU317" s="252" t="s">
        <v>88</v>
      </c>
      <c r="AV317" s="14" t="s">
        <v>88</v>
      </c>
      <c r="AW317" s="14" t="s">
        <v>34</v>
      </c>
      <c r="AX317" s="14" t="s">
        <v>78</v>
      </c>
      <c r="AY317" s="252" t="s">
        <v>129</v>
      </c>
    </row>
    <row r="318" s="13" customFormat="1">
      <c r="A318" s="13"/>
      <c r="B318" s="231"/>
      <c r="C318" s="232"/>
      <c r="D318" s="233" t="s">
        <v>139</v>
      </c>
      <c r="E318" s="234" t="s">
        <v>1</v>
      </c>
      <c r="F318" s="235" t="s">
        <v>205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139</v>
      </c>
      <c r="AU318" s="241" t="s">
        <v>88</v>
      </c>
      <c r="AV318" s="13" t="s">
        <v>86</v>
      </c>
      <c r="AW318" s="13" t="s">
        <v>34</v>
      </c>
      <c r="AX318" s="13" t="s">
        <v>78</v>
      </c>
      <c r="AY318" s="241" t="s">
        <v>129</v>
      </c>
    </row>
    <row r="319" s="14" customFormat="1">
      <c r="A319" s="14"/>
      <c r="B319" s="242"/>
      <c r="C319" s="243"/>
      <c r="D319" s="233" t="s">
        <v>139</v>
      </c>
      <c r="E319" s="244" t="s">
        <v>1</v>
      </c>
      <c r="F319" s="245" t="s">
        <v>372</v>
      </c>
      <c r="G319" s="243"/>
      <c r="H319" s="246">
        <v>62.619999999999997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139</v>
      </c>
      <c r="AU319" s="252" t="s">
        <v>88</v>
      </c>
      <c r="AV319" s="14" t="s">
        <v>88</v>
      </c>
      <c r="AW319" s="14" t="s">
        <v>34</v>
      </c>
      <c r="AX319" s="14" t="s">
        <v>78</v>
      </c>
      <c r="AY319" s="252" t="s">
        <v>129</v>
      </c>
    </row>
    <row r="320" s="13" customFormat="1">
      <c r="A320" s="13"/>
      <c r="B320" s="231"/>
      <c r="C320" s="232"/>
      <c r="D320" s="233" t="s">
        <v>139</v>
      </c>
      <c r="E320" s="234" t="s">
        <v>1</v>
      </c>
      <c r="F320" s="235" t="s">
        <v>208</v>
      </c>
      <c r="G320" s="232"/>
      <c r="H320" s="234" t="s">
        <v>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139</v>
      </c>
      <c r="AU320" s="241" t="s">
        <v>88</v>
      </c>
      <c r="AV320" s="13" t="s">
        <v>86</v>
      </c>
      <c r="AW320" s="13" t="s">
        <v>34</v>
      </c>
      <c r="AX320" s="13" t="s">
        <v>78</v>
      </c>
      <c r="AY320" s="241" t="s">
        <v>129</v>
      </c>
    </row>
    <row r="321" s="14" customFormat="1">
      <c r="A321" s="14"/>
      <c r="B321" s="242"/>
      <c r="C321" s="243"/>
      <c r="D321" s="233" t="s">
        <v>139</v>
      </c>
      <c r="E321" s="244" t="s">
        <v>1</v>
      </c>
      <c r="F321" s="245" t="s">
        <v>373</v>
      </c>
      <c r="G321" s="243"/>
      <c r="H321" s="246">
        <v>58.530000000000001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139</v>
      </c>
      <c r="AU321" s="252" t="s">
        <v>88</v>
      </c>
      <c r="AV321" s="14" t="s">
        <v>88</v>
      </c>
      <c r="AW321" s="14" t="s">
        <v>34</v>
      </c>
      <c r="AX321" s="14" t="s">
        <v>78</v>
      </c>
      <c r="AY321" s="252" t="s">
        <v>129</v>
      </c>
    </row>
    <row r="322" s="15" customFormat="1">
      <c r="A322" s="15"/>
      <c r="B322" s="253"/>
      <c r="C322" s="254"/>
      <c r="D322" s="233" t="s">
        <v>139</v>
      </c>
      <c r="E322" s="255" t="s">
        <v>1</v>
      </c>
      <c r="F322" s="256" t="s">
        <v>157</v>
      </c>
      <c r="G322" s="254"/>
      <c r="H322" s="257">
        <v>123.49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3" t="s">
        <v>139</v>
      </c>
      <c r="AU322" s="263" t="s">
        <v>88</v>
      </c>
      <c r="AV322" s="15" t="s">
        <v>137</v>
      </c>
      <c r="AW322" s="15" t="s">
        <v>34</v>
      </c>
      <c r="AX322" s="15" t="s">
        <v>86</v>
      </c>
      <c r="AY322" s="263" t="s">
        <v>129</v>
      </c>
    </row>
    <row r="323" s="2" customFormat="1" ht="24.15" customHeight="1">
      <c r="A323" s="38"/>
      <c r="B323" s="39"/>
      <c r="C323" s="218" t="s">
        <v>374</v>
      </c>
      <c r="D323" s="218" t="s">
        <v>132</v>
      </c>
      <c r="E323" s="219" t="s">
        <v>375</v>
      </c>
      <c r="F323" s="220" t="s">
        <v>376</v>
      </c>
      <c r="G323" s="221" t="s">
        <v>369</v>
      </c>
      <c r="H323" s="222">
        <v>117.40000000000001</v>
      </c>
      <c r="I323" s="223"/>
      <c r="J323" s="224">
        <f>ROUND(I323*H323,2)</f>
        <v>0</v>
      </c>
      <c r="K323" s="220" t="s">
        <v>1</v>
      </c>
      <c r="L323" s="44"/>
      <c r="M323" s="225" t="s">
        <v>1</v>
      </c>
      <c r="N323" s="226" t="s">
        <v>43</v>
      </c>
      <c r="O323" s="91"/>
      <c r="P323" s="227">
        <f>O323*H323</f>
        <v>0</v>
      </c>
      <c r="Q323" s="227">
        <v>0.0014562659999999999</v>
      </c>
      <c r="R323" s="227">
        <f>Q323*H323</f>
        <v>0.17096562839999999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277</v>
      </c>
      <c r="AT323" s="229" t="s">
        <v>132</v>
      </c>
      <c r="AU323" s="229" t="s">
        <v>88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86</v>
      </c>
      <c r="BK323" s="230">
        <f>ROUND(I323*H323,2)</f>
        <v>0</v>
      </c>
      <c r="BL323" s="17" t="s">
        <v>277</v>
      </c>
      <c r="BM323" s="229" t="s">
        <v>377</v>
      </c>
    </row>
    <row r="324" s="13" customFormat="1">
      <c r="A324" s="13"/>
      <c r="B324" s="231"/>
      <c r="C324" s="232"/>
      <c r="D324" s="233" t="s">
        <v>139</v>
      </c>
      <c r="E324" s="234" t="s">
        <v>1</v>
      </c>
      <c r="F324" s="235" t="s">
        <v>378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139</v>
      </c>
      <c r="AU324" s="241" t="s">
        <v>88</v>
      </c>
      <c r="AV324" s="13" t="s">
        <v>86</v>
      </c>
      <c r="AW324" s="13" t="s">
        <v>34</v>
      </c>
      <c r="AX324" s="13" t="s">
        <v>78</v>
      </c>
      <c r="AY324" s="241" t="s">
        <v>129</v>
      </c>
    </row>
    <row r="325" s="14" customFormat="1">
      <c r="A325" s="14"/>
      <c r="B325" s="242"/>
      <c r="C325" s="243"/>
      <c r="D325" s="233" t="s">
        <v>139</v>
      </c>
      <c r="E325" s="244" t="s">
        <v>1</v>
      </c>
      <c r="F325" s="245" t="s">
        <v>379</v>
      </c>
      <c r="G325" s="243"/>
      <c r="H325" s="246">
        <v>31.199999999999999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139</v>
      </c>
      <c r="AU325" s="252" t="s">
        <v>88</v>
      </c>
      <c r="AV325" s="14" t="s">
        <v>88</v>
      </c>
      <c r="AW325" s="14" t="s">
        <v>34</v>
      </c>
      <c r="AX325" s="14" t="s">
        <v>78</v>
      </c>
      <c r="AY325" s="252" t="s">
        <v>129</v>
      </c>
    </row>
    <row r="326" s="13" customFormat="1">
      <c r="A326" s="13"/>
      <c r="B326" s="231"/>
      <c r="C326" s="232"/>
      <c r="D326" s="233" t="s">
        <v>139</v>
      </c>
      <c r="E326" s="234" t="s">
        <v>1</v>
      </c>
      <c r="F326" s="235" t="s">
        <v>380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139</v>
      </c>
      <c r="AU326" s="241" t="s">
        <v>88</v>
      </c>
      <c r="AV326" s="13" t="s">
        <v>86</v>
      </c>
      <c r="AW326" s="13" t="s">
        <v>34</v>
      </c>
      <c r="AX326" s="13" t="s">
        <v>78</v>
      </c>
      <c r="AY326" s="241" t="s">
        <v>129</v>
      </c>
    </row>
    <row r="327" s="14" customFormat="1">
      <c r="A327" s="14"/>
      <c r="B327" s="242"/>
      <c r="C327" s="243"/>
      <c r="D327" s="233" t="s">
        <v>139</v>
      </c>
      <c r="E327" s="244" t="s">
        <v>1</v>
      </c>
      <c r="F327" s="245" t="s">
        <v>381</v>
      </c>
      <c r="G327" s="243"/>
      <c r="H327" s="246">
        <v>19.600000000000001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139</v>
      </c>
      <c r="AU327" s="252" t="s">
        <v>88</v>
      </c>
      <c r="AV327" s="14" t="s">
        <v>88</v>
      </c>
      <c r="AW327" s="14" t="s">
        <v>34</v>
      </c>
      <c r="AX327" s="14" t="s">
        <v>78</v>
      </c>
      <c r="AY327" s="252" t="s">
        <v>129</v>
      </c>
    </row>
    <row r="328" s="13" customFormat="1">
      <c r="A328" s="13"/>
      <c r="B328" s="231"/>
      <c r="C328" s="232"/>
      <c r="D328" s="233" t="s">
        <v>139</v>
      </c>
      <c r="E328" s="234" t="s">
        <v>1</v>
      </c>
      <c r="F328" s="235" t="s">
        <v>382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139</v>
      </c>
      <c r="AU328" s="241" t="s">
        <v>88</v>
      </c>
      <c r="AV328" s="13" t="s">
        <v>86</v>
      </c>
      <c r="AW328" s="13" t="s">
        <v>34</v>
      </c>
      <c r="AX328" s="13" t="s">
        <v>78</v>
      </c>
      <c r="AY328" s="241" t="s">
        <v>129</v>
      </c>
    </row>
    <row r="329" s="14" customFormat="1">
      <c r="A329" s="14"/>
      <c r="B329" s="242"/>
      <c r="C329" s="243"/>
      <c r="D329" s="233" t="s">
        <v>139</v>
      </c>
      <c r="E329" s="244" t="s">
        <v>1</v>
      </c>
      <c r="F329" s="245" t="s">
        <v>383</v>
      </c>
      <c r="G329" s="243"/>
      <c r="H329" s="246">
        <v>5.2000000000000002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139</v>
      </c>
      <c r="AU329" s="252" t="s">
        <v>88</v>
      </c>
      <c r="AV329" s="14" t="s">
        <v>88</v>
      </c>
      <c r="AW329" s="14" t="s">
        <v>34</v>
      </c>
      <c r="AX329" s="14" t="s">
        <v>78</v>
      </c>
      <c r="AY329" s="252" t="s">
        <v>129</v>
      </c>
    </row>
    <row r="330" s="13" customFormat="1">
      <c r="A330" s="13"/>
      <c r="B330" s="231"/>
      <c r="C330" s="232"/>
      <c r="D330" s="233" t="s">
        <v>139</v>
      </c>
      <c r="E330" s="234" t="s">
        <v>1</v>
      </c>
      <c r="F330" s="235" t="s">
        <v>384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139</v>
      </c>
      <c r="AU330" s="241" t="s">
        <v>88</v>
      </c>
      <c r="AV330" s="13" t="s">
        <v>86</v>
      </c>
      <c r="AW330" s="13" t="s">
        <v>34</v>
      </c>
      <c r="AX330" s="13" t="s">
        <v>78</v>
      </c>
      <c r="AY330" s="241" t="s">
        <v>129</v>
      </c>
    </row>
    <row r="331" s="14" customFormat="1">
      <c r="A331" s="14"/>
      <c r="B331" s="242"/>
      <c r="C331" s="243"/>
      <c r="D331" s="233" t="s">
        <v>139</v>
      </c>
      <c r="E331" s="244" t="s">
        <v>1</v>
      </c>
      <c r="F331" s="245" t="s">
        <v>385</v>
      </c>
      <c r="G331" s="243"/>
      <c r="H331" s="246">
        <v>27.600000000000001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139</v>
      </c>
      <c r="AU331" s="252" t="s">
        <v>88</v>
      </c>
      <c r="AV331" s="14" t="s">
        <v>88</v>
      </c>
      <c r="AW331" s="14" t="s">
        <v>34</v>
      </c>
      <c r="AX331" s="14" t="s">
        <v>78</v>
      </c>
      <c r="AY331" s="252" t="s">
        <v>129</v>
      </c>
    </row>
    <row r="332" s="13" customFormat="1">
      <c r="A332" s="13"/>
      <c r="B332" s="231"/>
      <c r="C332" s="232"/>
      <c r="D332" s="233" t="s">
        <v>139</v>
      </c>
      <c r="E332" s="234" t="s">
        <v>1</v>
      </c>
      <c r="F332" s="235" t="s">
        <v>386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139</v>
      </c>
      <c r="AU332" s="241" t="s">
        <v>88</v>
      </c>
      <c r="AV332" s="13" t="s">
        <v>86</v>
      </c>
      <c r="AW332" s="13" t="s">
        <v>34</v>
      </c>
      <c r="AX332" s="13" t="s">
        <v>78</v>
      </c>
      <c r="AY332" s="241" t="s">
        <v>129</v>
      </c>
    </row>
    <row r="333" s="14" customFormat="1">
      <c r="A333" s="14"/>
      <c r="B333" s="242"/>
      <c r="C333" s="243"/>
      <c r="D333" s="233" t="s">
        <v>139</v>
      </c>
      <c r="E333" s="244" t="s">
        <v>1</v>
      </c>
      <c r="F333" s="245" t="s">
        <v>387</v>
      </c>
      <c r="G333" s="243"/>
      <c r="H333" s="246">
        <v>4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139</v>
      </c>
      <c r="AU333" s="252" t="s">
        <v>88</v>
      </c>
      <c r="AV333" s="14" t="s">
        <v>88</v>
      </c>
      <c r="AW333" s="14" t="s">
        <v>34</v>
      </c>
      <c r="AX333" s="14" t="s">
        <v>78</v>
      </c>
      <c r="AY333" s="252" t="s">
        <v>129</v>
      </c>
    </row>
    <row r="334" s="13" customFormat="1">
      <c r="A334" s="13"/>
      <c r="B334" s="231"/>
      <c r="C334" s="232"/>
      <c r="D334" s="233" t="s">
        <v>139</v>
      </c>
      <c r="E334" s="234" t="s">
        <v>1</v>
      </c>
      <c r="F334" s="235" t="s">
        <v>388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139</v>
      </c>
      <c r="AU334" s="241" t="s">
        <v>88</v>
      </c>
      <c r="AV334" s="13" t="s">
        <v>86</v>
      </c>
      <c r="AW334" s="13" t="s">
        <v>34</v>
      </c>
      <c r="AX334" s="13" t="s">
        <v>78</v>
      </c>
      <c r="AY334" s="241" t="s">
        <v>129</v>
      </c>
    </row>
    <row r="335" s="14" customFormat="1">
      <c r="A335" s="14"/>
      <c r="B335" s="242"/>
      <c r="C335" s="243"/>
      <c r="D335" s="233" t="s">
        <v>139</v>
      </c>
      <c r="E335" s="244" t="s">
        <v>1</v>
      </c>
      <c r="F335" s="245" t="s">
        <v>389</v>
      </c>
      <c r="G335" s="243"/>
      <c r="H335" s="246">
        <v>10.5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139</v>
      </c>
      <c r="AU335" s="252" t="s">
        <v>88</v>
      </c>
      <c r="AV335" s="14" t="s">
        <v>88</v>
      </c>
      <c r="AW335" s="14" t="s">
        <v>34</v>
      </c>
      <c r="AX335" s="14" t="s">
        <v>78</v>
      </c>
      <c r="AY335" s="252" t="s">
        <v>129</v>
      </c>
    </row>
    <row r="336" s="13" customFormat="1">
      <c r="A336" s="13"/>
      <c r="B336" s="231"/>
      <c r="C336" s="232"/>
      <c r="D336" s="233" t="s">
        <v>139</v>
      </c>
      <c r="E336" s="234" t="s">
        <v>1</v>
      </c>
      <c r="F336" s="235" t="s">
        <v>390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139</v>
      </c>
      <c r="AU336" s="241" t="s">
        <v>88</v>
      </c>
      <c r="AV336" s="13" t="s">
        <v>86</v>
      </c>
      <c r="AW336" s="13" t="s">
        <v>34</v>
      </c>
      <c r="AX336" s="13" t="s">
        <v>78</v>
      </c>
      <c r="AY336" s="241" t="s">
        <v>129</v>
      </c>
    </row>
    <row r="337" s="14" customFormat="1">
      <c r="A337" s="14"/>
      <c r="B337" s="242"/>
      <c r="C337" s="243"/>
      <c r="D337" s="233" t="s">
        <v>139</v>
      </c>
      <c r="E337" s="244" t="s">
        <v>1</v>
      </c>
      <c r="F337" s="245" t="s">
        <v>391</v>
      </c>
      <c r="G337" s="243"/>
      <c r="H337" s="246">
        <v>14.300000000000001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139</v>
      </c>
      <c r="AU337" s="252" t="s">
        <v>88</v>
      </c>
      <c r="AV337" s="14" t="s">
        <v>88</v>
      </c>
      <c r="AW337" s="14" t="s">
        <v>34</v>
      </c>
      <c r="AX337" s="14" t="s">
        <v>78</v>
      </c>
      <c r="AY337" s="252" t="s">
        <v>129</v>
      </c>
    </row>
    <row r="338" s="13" customFormat="1">
      <c r="A338" s="13"/>
      <c r="B338" s="231"/>
      <c r="C338" s="232"/>
      <c r="D338" s="233" t="s">
        <v>139</v>
      </c>
      <c r="E338" s="234" t="s">
        <v>1</v>
      </c>
      <c r="F338" s="235" t="s">
        <v>392</v>
      </c>
      <c r="G338" s="232"/>
      <c r="H338" s="234" t="s">
        <v>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139</v>
      </c>
      <c r="AU338" s="241" t="s">
        <v>88</v>
      </c>
      <c r="AV338" s="13" t="s">
        <v>86</v>
      </c>
      <c r="AW338" s="13" t="s">
        <v>34</v>
      </c>
      <c r="AX338" s="13" t="s">
        <v>78</v>
      </c>
      <c r="AY338" s="241" t="s">
        <v>129</v>
      </c>
    </row>
    <row r="339" s="14" customFormat="1">
      <c r="A339" s="14"/>
      <c r="B339" s="242"/>
      <c r="C339" s="243"/>
      <c r="D339" s="233" t="s">
        <v>139</v>
      </c>
      <c r="E339" s="244" t="s">
        <v>1</v>
      </c>
      <c r="F339" s="245" t="s">
        <v>393</v>
      </c>
      <c r="G339" s="243"/>
      <c r="H339" s="246">
        <v>2.5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139</v>
      </c>
      <c r="AU339" s="252" t="s">
        <v>88</v>
      </c>
      <c r="AV339" s="14" t="s">
        <v>88</v>
      </c>
      <c r="AW339" s="14" t="s">
        <v>34</v>
      </c>
      <c r="AX339" s="14" t="s">
        <v>78</v>
      </c>
      <c r="AY339" s="252" t="s">
        <v>129</v>
      </c>
    </row>
    <row r="340" s="13" customFormat="1">
      <c r="A340" s="13"/>
      <c r="B340" s="231"/>
      <c r="C340" s="232"/>
      <c r="D340" s="233" t="s">
        <v>139</v>
      </c>
      <c r="E340" s="234" t="s">
        <v>1</v>
      </c>
      <c r="F340" s="235" t="s">
        <v>394</v>
      </c>
      <c r="G340" s="232"/>
      <c r="H340" s="234" t="s">
        <v>1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139</v>
      </c>
      <c r="AU340" s="241" t="s">
        <v>88</v>
      </c>
      <c r="AV340" s="13" t="s">
        <v>86</v>
      </c>
      <c r="AW340" s="13" t="s">
        <v>34</v>
      </c>
      <c r="AX340" s="13" t="s">
        <v>78</v>
      </c>
      <c r="AY340" s="241" t="s">
        <v>129</v>
      </c>
    </row>
    <row r="341" s="14" customFormat="1">
      <c r="A341" s="14"/>
      <c r="B341" s="242"/>
      <c r="C341" s="243"/>
      <c r="D341" s="233" t="s">
        <v>139</v>
      </c>
      <c r="E341" s="244" t="s">
        <v>1</v>
      </c>
      <c r="F341" s="245" t="s">
        <v>393</v>
      </c>
      <c r="G341" s="243"/>
      <c r="H341" s="246">
        <v>2.5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139</v>
      </c>
      <c r="AU341" s="252" t="s">
        <v>88</v>
      </c>
      <c r="AV341" s="14" t="s">
        <v>88</v>
      </c>
      <c r="AW341" s="14" t="s">
        <v>34</v>
      </c>
      <c r="AX341" s="14" t="s">
        <v>78</v>
      </c>
      <c r="AY341" s="252" t="s">
        <v>129</v>
      </c>
    </row>
    <row r="342" s="15" customFormat="1">
      <c r="A342" s="15"/>
      <c r="B342" s="253"/>
      <c r="C342" s="254"/>
      <c r="D342" s="233" t="s">
        <v>139</v>
      </c>
      <c r="E342" s="255" t="s">
        <v>1</v>
      </c>
      <c r="F342" s="256" t="s">
        <v>157</v>
      </c>
      <c r="G342" s="254"/>
      <c r="H342" s="257">
        <v>117.39999999999999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3" t="s">
        <v>139</v>
      </c>
      <c r="AU342" s="263" t="s">
        <v>88</v>
      </c>
      <c r="AV342" s="15" t="s">
        <v>137</v>
      </c>
      <c r="AW342" s="15" t="s">
        <v>34</v>
      </c>
      <c r="AX342" s="15" t="s">
        <v>86</v>
      </c>
      <c r="AY342" s="263" t="s">
        <v>129</v>
      </c>
    </row>
    <row r="343" s="2" customFormat="1" ht="24.15" customHeight="1">
      <c r="A343" s="38"/>
      <c r="B343" s="39"/>
      <c r="C343" s="218" t="s">
        <v>356</v>
      </c>
      <c r="D343" s="218" t="s">
        <v>132</v>
      </c>
      <c r="E343" s="219" t="s">
        <v>395</v>
      </c>
      <c r="F343" s="220" t="s">
        <v>396</v>
      </c>
      <c r="G343" s="221" t="s">
        <v>369</v>
      </c>
      <c r="H343" s="222">
        <v>10.359999999999999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43</v>
      </c>
      <c r="O343" s="91"/>
      <c r="P343" s="227">
        <f>O343*H343</f>
        <v>0</v>
      </c>
      <c r="Q343" s="227">
        <v>0.0026991659999999998</v>
      </c>
      <c r="R343" s="227">
        <f>Q343*H343</f>
        <v>0.027963359759999997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277</v>
      </c>
      <c r="AT343" s="229" t="s">
        <v>132</v>
      </c>
      <c r="AU343" s="229" t="s">
        <v>88</v>
      </c>
      <c r="AY343" s="17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86</v>
      </c>
      <c r="BK343" s="230">
        <f>ROUND(I343*H343,2)</f>
        <v>0</v>
      </c>
      <c r="BL343" s="17" t="s">
        <v>277</v>
      </c>
      <c r="BM343" s="229" t="s">
        <v>397</v>
      </c>
    </row>
    <row r="344" s="13" customFormat="1">
      <c r="A344" s="13"/>
      <c r="B344" s="231"/>
      <c r="C344" s="232"/>
      <c r="D344" s="233" t="s">
        <v>139</v>
      </c>
      <c r="E344" s="234" t="s">
        <v>1</v>
      </c>
      <c r="F344" s="235" t="s">
        <v>398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139</v>
      </c>
      <c r="AU344" s="241" t="s">
        <v>88</v>
      </c>
      <c r="AV344" s="13" t="s">
        <v>86</v>
      </c>
      <c r="AW344" s="13" t="s">
        <v>34</v>
      </c>
      <c r="AX344" s="13" t="s">
        <v>78</v>
      </c>
      <c r="AY344" s="241" t="s">
        <v>129</v>
      </c>
    </row>
    <row r="345" s="14" customFormat="1">
      <c r="A345" s="14"/>
      <c r="B345" s="242"/>
      <c r="C345" s="243"/>
      <c r="D345" s="233" t="s">
        <v>139</v>
      </c>
      <c r="E345" s="244" t="s">
        <v>1</v>
      </c>
      <c r="F345" s="245" t="s">
        <v>399</v>
      </c>
      <c r="G345" s="243"/>
      <c r="H345" s="246">
        <v>5.0599999999999996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139</v>
      </c>
      <c r="AU345" s="252" t="s">
        <v>88</v>
      </c>
      <c r="AV345" s="14" t="s">
        <v>88</v>
      </c>
      <c r="AW345" s="14" t="s">
        <v>34</v>
      </c>
      <c r="AX345" s="14" t="s">
        <v>78</v>
      </c>
      <c r="AY345" s="252" t="s">
        <v>129</v>
      </c>
    </row>
    <row r="346" s="13" customFormat="1">
      <c r="A346" s="13"/>
      <c r="B346" s="231"/>
      <c r="C346" s="232"/>
      <c r="D346" s="233" t="s">
        <v>139</v>
      </c>
      <c r="E346" s="234" t="s">
        <v>1</v>
      </c>
      <c r="F346" s="235" t="s">
        <v>400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139</v>
      </c>
      <c r="AU346" s="241" t="s">
        <v>88</v>
      </c>
      <c r="AV346" s="13" t="s">
        <v>86</v>
      </c>
      <c r="AW346" s="13" t="s">
        <v>34</v>
      </c>
      <c r="AX346" s="13" t="s">
        <v>78</v>
      </c>
      <c r="AY346" s="241" t="s">
        <v>129</v>
      </c>
    </row>
    <row r="347" s="14" customFormat="1">
      <c r="A347" s="14"/>
      <c r="B347" s="242"/>
      <c r="C347" s="243"/>
      <c r="D347" s="233" t="s">
        <v>139</v>
      </c>
      <c r="E347" s="244" t="s">
        <v>1</v>
      </c>
      <c r="F347" s="245" t="s">
        <v>401</v>
      </c>
      <c r="G347" s="243"/>
      <c r="H347" s="246">
        <v>5.2999999999999998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139</v>
      </c>
      <c r="AU347" s="252" t="s">
        <v>88</v>
      </c>
      <c r="AV347" s="14" t="s">
        <v>88</v>
      </c>
      <c r="AW347" s="14" t="s">
        <v>34</v>
      </c>
      <c r="AX347" s="14" t="s">
        <v>78</v>
      </c>
      <c r="AY347" s="252" t="s">
        <v>129</v>
      </c>
    </row>
    <row r="348" s="15" customFormat="1">
      <c r="A348" s="15"/>
      <c r="B348" s="253"/>
      <c r="C348" s="254"/>
      <c r="D348" s="233" t="s">
        <v>139</v>
      </c>
      <c r="E348" s="255" t="s">
        <v>1</v>
      </c>
      <c r="F348" s="256" t="s">
        <v>157</v>
      </c>
      <c r="G348" s="254"/>
      <c r="H348" s="257">
        <v>10.359999999999999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3" t="s">
        <v>139</v>
      </c>
      <c r="AU348" s="263" t="s">
        <v>88</v>
      </c>
      <c r="AV348" s="15" t="s">
        <v>137</v>
      </c>
      <c r="AW348" s="15" t="s">
        <v>34</v>
      </c>
      <c r="AX348" s="15" t="s">
        <v>86</v>
      </c>
      <c r="AY348" s="263" t="s">
        <v>129</v>
      </c>
    </row>
    <row r="349" s="2" customFormat="1" ht="16.5" customHeight="1">
      <c r="A349" s="38"/>
      <c r="B349" s="39"/>
      <c r="C349" s="218" t="s">
        <v>402</v>
      </c>
      <c r="D349" s="218" t="s">
        <v>132</v>
      </c>
      <c r="E349" s="219" t="s">
        <v>403</v>
      </c>
      <c r="F349" s="220" t="s">
        <v>404</v>
      </c>
      <c r="G349" s="221" t="s">
        <v>369</v>
      </c>
      <c r="H349" s="222">
        <v>658.87800000000004</v>
      </c>
      <c r="I349" s="223"/>
      <c r="J349" s="224">
        <f>ROUND(I349*H349,2)</f>
        <v>0</v>
      </c>
      <c r="K349" s="220" t="s">
        <v>1</v>
      </c>
      <c r="L349" s="44"/>
      <c r="M349" s="225" t="s">
        <v>1</v>
      </c>
      <c r="N349" s="226" t="s">
        <v>43</v>
      </c>
      <c r="O349" s="91"/>
      <c r="P349" s="227">
        <f>O349*H349</f>
        <v>0</v>
      </c>
      <c r="Q349" s="227">
        <v>0.00059124999999999998</v>
      </c>
      <c r="R349" s="227">
        <f>Q349*H349</f>
        <v>0.38956161750000001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277</v>
      </c>
      <c r="AT349" s="229" t="s">
        <v>132</v>
      </c>
      <c r="AU349" s="229" t="s">
        <v>88</v>
      </c>
      <c r="AY349" s="17" t="s">
        <v>129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86</v>
      </c>
      <c r="BK349" s="230">
        <f>ROUND(I349*H349,2)</f>
        <v>0</v>
      </c>
      <c r="BL349" s="17" t="s">
        <v>277</v>
      </c>
      <c r="BM349" s="229" t="s">
        <v>405</v>
      </c>
    </row>
    <row r="350" s="13" customFormat="1">
      <c r="A350" s="13"/>
      <c r="B350" s="231"/>
      <c r="C350" s="232"/>
      <c r="D350" s="233" t="s">
        <v>139</v>
      </c>
      <c r="E350" s="234" t="s">
        <v>1</v>
      </c>
      <c r="F350" s="235" t="s">
        <v>406</v>
      </c>
      <c r="G350" s="232"/>
      <c r="H350" s="234" t="s">
        <v>1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139</v>
      </c>
      <c r="AU350" s="241" t="s">
        <v>88</v>
      </c>
      <c r="AV350" s="13" t="s">
        <v>86</v>
      </c>
      <c r="AW350" s="13" t="s">
        <v>34</v>
      </c>
      <c r="AX350" s="13" t="s">
        <v>78</v>
      </c>
      <c r="AY350" s="241" t="s">
        <v>129</v>
      </c>
    </row>
    <row r="351" s="13" customFormat="1">
      <c r="A351" s="13"/>
      <c r="B351" s="231"/>
      <c r="C351" s="232"/>
      <c r="D351" s="233" t="s">
        <v>139</v>
      </c>
      <c r="E351" s="234" t="s">
        <v>1</v>
      </c>
      <c r="F351" s="235" t="s">
        <v>407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139</v>
      </c>
      <c r="AU351" s="241" t="s">
        <v>88</v>
      </c>
      <c r="AV351" s="13" t="s">
        <v>86</v>
      </c>
      <c r="AW351" s="13" t="s">
        <v>34</v>
      </c>
      <c r="AX351" s="13" t="s">
        <v>78</v>
      </c>
      <c r="AY351" s="241" t="s">
        <v>129</v>
      </c>
    </row>
    <row r="352" s="14" customFormat="1">
      <c r="A352" s="14"/>
      <c r="B352" s="242"/>
      <c r="C352" s="243"/>
      <c r="D352" s="233" t="s">
        <v>139</v>
      </c>
      <c r="E352" s="244" t="s">
        <v>1</v>
      </c>
      <c r="F352" s="245" t="s">
        <v>408</v>
      </c>
      <c r="G352" s="243"/>
      <c r="H352" s="246">
        <v>10.568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139</v>
      </c>
      <c r="AU352" s="252" t="s">
        <v>88</v>
      </c>
      <c r="AV352" s="14" t="s">
        <v>88</v>
      </c>
      <c r="AW352" s="14" t="s">
        <v>34</v>
      </c>
      <c r="AX352" s="14" t="s">
        <v>78</v>
      </c>
      <c r="AY352" s="252" t="s">
        <v>129</v>
      </c>
    </row>
    <row r="353" s="13" customFormat="1">
      <c r="A353" s="13"/>
      <c r="B353" s="231"/>
      <c r="C353" s="232"/>
      <c r="D353" s="233" t="s">
        <v>139</v>
      </c>
      <c r="E353" s="234" t="s">
        <v>1</v>
      </c>
      <c r="F353" s="235" t="s">
        <v>409</v>
      </c>
      <c r="G353" s="232"/>
      <c r="H353" s="234" t="s">
        <v>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139</v>
      </c>
      <c r="AU353" s="241" t="s">
        <v>88</v>
      </c>
      <c r="AV353" s="13" t="s">
        <v>86</v>
      </c>
      <c r="AW353" s="13" t="s">
        <v>34</v>
      </c>
      <c r="AX353" s="13" t="s">
        <v>78</v>
      </c>
      <c r="AY353" s="241" t="s">
        <v>129</v>
      </c>
    </row>
    <row r="354" s="14" customFormat="1">
      <c r="A354" s="14"/>
      <c r="B354" s="242"/>
      <c r="C354" s="243"/>
      <c r="D354" s="233" t="s">
        <v>139</v>
      </c>
      <c r="E354" s="244" t="s">
        <v>1</v>
      </c>
      <c r="F354" s="245" t="s">
        <v>410</v>
      </c>
      <c r="G354" s="243"/>
      <c r="H354" s="246">
        <v>8.4000000000000004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139</v>
      </c>
      <c r="AU354" s="252" t="s">
        <v>88</v>
      </c>
      <c r="AV354" s="14" t="s">
        <v>88</v>
      </c>
      <c r="AW354" s="14" t="s">
        <v>34</v>
      </c>
      <c r="AX354" s="14" t="s">
        <v>78</v>
      </c>
      <c r="AY354" s="252" t="s">
        <v>129</v>
      </c>
    </row>
    <row r="355" s="13" customFormat="1">
      <c r="A355" s="13"/>
      <c r="B355" s="231"/>
      <c r="C355" s="232"/>
      <c r="D355" s="233" t="s">
        <v>139</v>
      </c>
      <c r="E355" s="234" t="s">
        <v>1</v>
      </c>
      <c r="F355" s="235" t="s">
        <v>411</v>
      </c>
      <c r="G355" s="232"/>
      <c r="H355" s="234" t="s">
        <v>1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139</v>
      </c>
      <c r="AU355" s="241" t="s">
        <v>88</v>
      </c>
      <c r="AV355" s="13" t="s">
        <v>86</v>
      </c>
      <c r="AW355" s="13" t="s">
        <v>34</v>
      </c>
      <c r="AX355" s="13" t="s">
        <v>78</v>
      </c>
      <c r="AY355" s="241" t="s">
        <v>129</v>
      </c>
    </row>
    <row r="356" s="14" customFormat="1">
      <c r="A356" s="14"/>
      <c r="B356" s="242"/>
      <c r="C356" s="243"/>
      <c r="D356" s="233" t="s">
        <v>139</v>
      </c>
      <c r="E356" s="244" t="s">
        <v>1</v>
      </c>
      <c r="F356" s="245" t="s">
        <v>412</v>
      </c>
      <c r="G356" s="243"/>
      <c r="H356" s="246">
        <v>156.41999999999999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139</v>
      </c>
      <c r="AU356" s="252" t="s">
        <v>88</v>
      </c>
      <c r="AV356" s="14" t="s">
        <v>88</v>
      </c>
      <c r="AW356" s="14" t="s">
        <v>34</v>
      </c>
      <c r="AX356" s="14" t="s">
        <v>78</v>
      </c>
      <c r="AY356" s="252" t="s">
        <v>129</v>
      </c>
    </row>
    <row r="357" s="13" customFormat="1">
      <c r="A357" s="13"/>
      <c r="B357" s="231"/>
      <c r="C357" s="232"/>
      <c r="D357" s="233" t="s">
        <v>139</v>
      </c>
      <c r="E357" s="234" t="s">
        <v>1</v>
      </c>
      <c r="F357" s="235" t="s">
        <v>413</v>
      </c>
      <c r="G357" s="232"/>
      <c r="H357" s="234" t="s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139</v>
      </c>
      <c r="AU357" s="241" t="s">
        <v>88</v>
      </c>
      <c r="AV357" s="13" t="s">
        <v>86</v>
      </c>
      <c r="AW357" s="13" t="s">
        <v>34</v>
      </c>
      <c r="AX357" s="13" t="s">
        <v>78</v>
      </c>
      <c r="AY357" s="241" t="s">
        <v>129</v>
      </c>
    </row>
    <row r="358" s="14" customFormat="1">
      <c r="A358" s="14"/>
      <c r="B358" s="242"/>
      <c r="C358" s="243"/>
      <c r="D358" s="233" t="s">
        <v>139</v>
      </c>
      <c r="E358" s="244" t="s">
        <v>1</v>
      </c>
      <c r="F358" s="245" t="s">
        <v>414</v>
      </c>
      <c r="G358" s="243"/>
      <c r="H358" s="246">
        <v>78.480000000000004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139</v>
      </c>
      <c r="AU358" s="252" t="s">
        <v>88</v>
      </c>
      <c r="AV358" s="14" t="s">
        <v>88</v>
      </c>
      <c r="AW358" s="14" t="s">
        <v>34</v>
      </c>
      <c r="AX358" s="14" t="s">
        <v>78</v>
      </c>
      <c r="AY358" s="252" t="s">
        <v>129</v>
      </c>
    </row>
    <row r="359" s="13" customFormat="1">
      <c r="A359" s="13"/>
      <c r="B359" s="231"/>
      <c r="C359" s="232"/>
      <c r="D359" s="233" t="s">
        <v>139</v>
      </c>
      <c r="E359" s="234" t="s">
        <v>1</v>
      </c>
      <c r="F359" s="235" t="s">
        <v>415</v>
      </c>
      <c r="G359" s="232"/>
      <c r="H359" s="234" t="s">
        <v>1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139</v>
      </c>
      <c r="AU359" s="241" t="s">
        <v>88</v>
      </c>
      <c r="AV359" s="13" t="s">
        <v>86</v>
      </c>
      <c r="AW359" s="13" t="s">
        <v>34</v>
      </c>
      <c r="AX359" s="13" t="s">
        <v>78</v>
      </c>
      <c r="AY359" s="241" t="s">
        <v>129</v>
      </c>
    </row>
    <row r="360" s="14" customFormat="1">
      <c r="A360" s="14"/>
      <c r="B360" s="242"/>
      <c r="C360" s="243"/>
      <c r="D360" s="233" t="s">
        <v>139</v>
      </c>
      <c r="E360" s="244" t="s">
        <v>1</v>
      </c>
      <c r="F360" s="245" t="s">
        <v>416</v>
      </c>
      <c r="G360" s="243"/>
      <c r="H360" s="246">
        <v>16.620000000000001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139</v>
      </c>
      <c r="AU360" s="252" t="s">
        <v>88</v>
      </c>
      <c r="AV360" s="14" t="s">
        <v>88</v>
      </c>
      <c r="AW360" s="14" t="s">
        <v>34</v>
      </c>
      <c r="AX360" s="14" t="s">
        <v>78</v>
      </c>
      <c r="AY360" s="252" t="s">
        <v>129</v>
      </c>
    </row>
    <row r="361" s="13" customFormat="1">
      <c r="A361" s="13"/>
      <c r="B361" s="231"/>
      <c r="C361" s="232"/>
      <c r="D361" s="233" t="s">
        <v>139</v>
      </c>
      <c r="E361" s="234" t="s">
        <v>1</v>
      </c>
      <c r="F361" s="235" t="s">
        <v>417</v>
      </c>
      <c r="G361" s="232"/>
      <c r="H361" s="234" t="s">
        <v>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139</v>
      </c>
      <c r="AU361" s="241" t="s">
        <v>88</v>
      </c>
      <c r="AV361" s="13" t="s">
        <v>86</v>
      </c>
      <c r="AW361" s="13" t="s">
        <v>34</v>
      </c>
      <c r="AX361" s="13" t="s">
        <v>78</v>
      </c>
      <c r="AY361" s="241" t="s">
        <v>129</v>
      </c>
    </row>
    <row r="362" s="14" customFormat="1">
      <c r="A362" s="14"/>
      <c r="B362" s="242"/>
      <c r="C362" s="243"/>
      <c r="D362" s="233" t="s">
        <v>139</v>
      </c>
      <c r="E362" s="244" t="s">
        <v>1</v>
      </c>
      <c r="F362" s="245" t="s">
        <v>418</v>
      </c>
      <c r="G362" s="243"/>
      <c r="H362" s="246">
        <v>141.53999999999999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139</v>
      </c>
      <c r="AU362" s="252" t="s">
        <v>88</v>
      </c>
      <c r="AV362" s="14" t="s">
        <v>88</v>
      </c>
      <c r="AW362" s="14" t="s">
        <v>34</v>
      </c>
      <c r="AX362" s="14" t="s">
        <v>78</v>
      </c>
      <c r="AY362" s="252" t="s">
        <v>129</v>
      </c>
    </row>
    <row r="363" s="13" customFormat="1">
      <c r="A363" s="13"/>
      <c r="B363" s="231"/>
      <c r="C363" s="232"/>
      <c r="D363" s="233" t="s">
        <v>139</v>
      </c>
      <c r="E363" s="234" t="s">
        <v>1</v>
      </c>
      <c r="F363" s="235" t="s">
        <v>419</v>
      </c>
      <c r="G363" s="232"/>
      <c r="H363" s="234" t="s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139</v>
      </c>
      <c r="AU363" s="241" t="s">
        <v>88</v>
      </c>
      <c r="AV363" s="13" t="s">
        <v>86</v>
      </c>
      <c r="AW363" s="13" t="s">
        <v>34</v>
      </c>
      <c r="AX363" s="13" t="s">
        <v>78</v>
      </c>
      <c r="AY363" s="241" t="s">
        <v>129</v>
      </c>
    </row>
    <row r="364" s="14" customFormat="1">
      <c r="A364" s="14"/>
      <c r="B364" s="242"/>
      <c r="C364" s="243"/>
      <c r="D364" s="233" t="s">
        <v>139</v>
      </c>
      <c r="E364" s="244" t="s">
        <v>1</v>
      </c>
      <c r="F364" s="245" t="s">
        <v>416</v>
      </c>
      <c r="G364" s="243"/>
      <c r="H364" s="246">
        <v>16.620000000000001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139</v>
      </c>
      <c r="AU364" s="252" t="s">
        <v>88</v>
      </c>
      <c r="AV364" s="14" t="s">
        <v>88</v>
      </c>
      <c r="AW364" s="14" t="s">
        <v>34</v>
      </c>
      <c r="AX364" s="14" t="s">
        <v>78</v>
      </c>
      <c r="AY364" s="252" t="s">
        <v>129</v>
      </c>
    </row>
    <row r="365" s="13" customFormat="1">
      <c r="A365" s="13"/>
      <c r="B365" s="231"/>
      <c r="C365" s="232"/>
      <c r="D365" s="233" t="s">
        <v>139</v>
      </c>
      <c r="E365" s="234" t="s">
        <v>1</v>
      </c>
      <c r="F365" s="235" t="s">
        <v>420</v>
      </c>
      <c r="G365" s="232"/>
      <c r="H365" s="234" t="s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139</v>
      </c>
      <c r="AU365" s="241" t="s">
        <v>88</v>
      </c>
      <c r="AV365" s="13" t="s">
        <v>86</v>
      </c>
      <c r="AW365" s="13" t="s">
        <v>34</v>
      </c>
      <c r="AX365" s="13" t="s">
        <v>78</v>
      </c>
      <c r="AY365" s="241" t="s">
        <v>129</v>
      </c>
    </row>
    <row r="366" s="14" customFormat="1">
      <c r="A366" s="14"/>
      <c r="B366" s="242"/>
      <c r="C366" s="243"/>
      <c r="D366" s="233" t="s">
        <v>139</v>
      </c>
      <c r="E366" s="244" t="s">
        <v>1</v>
      </c>
      <c r="F366" s="245" t="s">
        <v>421</v>
      </c>
      <c r="G366" s="243"/>
      <c r="H366" s="246">
        <v>12.460000000000001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139</v>
      </c>
      <c r="AU366" s="252" t="s">
        <v>88</v>
      </c>
      <c r="AV366" s="14" t="s">
        <v>88</v>
      </c>
      <c r="AW366" s="14" t="s">
        <v>34</v>
      </c>
      <c r="AX366" s="14" t="s">
        <v>78</v>
      </c>
      <c r="AY366" s="252" t="s">
        <v>129</v>
      </c>
    </row>
    <row r="367" s="13" customFormat="1">
      <c r="A367" s="13"/>
      <c r="B367" s="231"/>
      <c r="C367" s="232"/>
      <c r="D367" s="233" t="s">
        <v>139</v>
      </c>
      <c r="E367" s="234" t="s">
        <v>1</v>
      </c>
      <c r="F367" s="235" t="s">
        <v>422</v>
      </c>
      <c r="G367" s="232"/>
      <c r="H367" s="234" t="s">
        <v>1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139</v>
      </c>
      <c r="AU367" s="241" t="s">
        <v>88</v>
      </c>
      <c r="AV367" s="13" t="s">
        <v>86</v>
      </c>
      <c r="AW367" s="13" t="s">
        <v>34</v>
      </c>
      <c r="AX367" s="13" t="s">
        <v>78</v>
      </c>
      <c r="AY367" s="241" t="s">
        <v>129</v>
      </c>
    </row>
    <row r="368" s="14" customFormat="1">
      <c r="A368" s="14"/>
      <c r="B368" s="242"/>
      <c r="C368" s="243"/>
      <c r="D368" s="233" t="s">
        <v>139</v>
      </c>
      <c r="E368" s="244" t="s">
        <v>1</v>
      </c>
      <c r="F368" s="245" t="s">
        <v>423</v>
      </c>
      <c r="G368" s="243"/>
      <c r="H368" s="246">
        <v>94.560000000000002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139</v>
      </c>
      <c r="AU368" s="252" t="s">
        <v>88</v>
      </c>
      <c r="AV368" s="14" t="s">
        <v>88</v>
      </c>
      <c r="AW368" s="14" t="s">
        <v>34</v>
      </c>
      <c r="AX368" s="14" t="s">
        <v>78</v>
      </c>
      <c r="AY368" s="252" t="s">
        <v>129</v>
      </c>
    </row>
    <row r="369" s="13" customFormat="1">
      <c r="A369" s="13"/>
      <c r="B369" s="231"/>
      <c r="C369" s="232"/>
      <c r="D369" s="233" t="s">
        <v>139</v>
      </c>
      <c r="E369" s="234" t="s">
        <v>1</v>
      </c>
      <c r="F369" s="235" t="s">
        <v>424</v>
      </c>
      <c r="G369" s="232"/>
      <c r="H369" s="234" t="s">
        <v>1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139</v>
      </c>
      <c r="AU369" s="241" t="s">
        <v>88</v>
      </c>
      <c r="AV369" s="13" t="s">
        <v>86</v>
      </c>
      <c r="AW369" s="13" t="s">
        <v>34</v>
      </c>
      <c r="AX369" s="13" t="s">
        <v>78</v>
      </c>
      <c r="AY369" s="241" t="s">
        <v>129</v>
      </c>
    </row>
    <row r="370" s="14" customFormat="1">
      <c r="A370" s="14"/>
      <c r="B370" s="242"/>
      <c r="C370" s="243"/>
      <c r="D370" s="233" t="s">
        <v>139</v>
      </c>
      <c r="E370" s="244" t="s">
        <v>1</v>
      </c>
      <c r="F370" s="245" t="s">
        <v>425</v>
      </c>
      <c r="G370" s="243"/>
      <c r="H370" s="246">
        <v>14.130000000000001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139</v>
      </c>
      <c r="AU370" s="252" t="s">
        <v>88</v>
      </c>
      <c r="AV370" s="14" t="s">
        <v>88</v>
      </c>
      <c r="AW370" s="14" t="s">
        <v>34</v>
      </c>
      <c r="AX370" s="14" t="s">
        <v>78</v>
      </c>
      <c r="AY370" s="252" t="s">
        <v>129</v>
      </c>
    </row>
    <row r="371" s="13" customFormat="1">
      <c r="A371" s="13"/>
      <c r="B371" s="231"/>
      <c r="C371" s="232"/>
      <c r="D371" s="233" t="s">
        <v>139</v>
      </c>
      <c r="E371" s="234" t="s">
        <v>1</v>
      </c>
      <c r="F371" s="235" t="s">
        <v>426</v>
      </c>
      <c r="G371" s="232"/>
      <c r="H371" s="234" t="s">
        <v>1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139</v>
      </c>
      <c r="AU371" s="241" t="s">
        <v>88</v>
      </c>
      <c r="AV371" s="13" t="s">
        <v>86</v>
      </c>
      <c r="AW371" s="13" t="s">
        <v>34</v>
      </c>
      <c r="AX371" s="13" t="s">
        <v>78</v>
      </c>
      <c r="AY371" s="241" t="s">
        <v>129</v>
      </c>
    </row>
    <row r="372" s="14" customFormat="1">
      <c r="A372" s="14"/>
      <c r="B372" s="242"/>
      <c r="C372" s="243"/>
      <c r="D372" s="233" t="s">
        <v>139</v>
      </c>
      <c r="E372" s="244" t="s">
        <v>1</v>
      </c>
      <c r="F372" s="245" t="s">
        <v>427</v>
      </c>
      <c r="G372" s="243"/>
      <c r="H372" s="246">
        <v>31.84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139</v>
      </c>
      <c r="AU372" s="252" t="s">
        <v>88</v>
      </c>
      <c r="AV372" s="14" t="s">
        <v>88</v>
      </c>
      <c r="AW372" s="14" t="s">
        <v>34</v>
      </c>
      <c r="AX372" s="14" t="s">
        <v>78</v>
      </c>
      <c r="AY372" s="252" t="s">
        <v>129</v>
      </c>
    </row>
    <row r="373" s="13" customFormat="1">
      <c r="A373" s="13"/>
      <c r="B373" s="231"/>
      <c r="C373" s="232"/>
      <c r="D373" s="233" t="s">
        <v>139</v>
      </c>
      <c r="E373" s="234" t="s">
        <v>1</v>
      </c>
      <c r="F373" s="235" t="s">
        <v>428</v>
      </c>
      <c r="G373" s="232"/>
      <c r="H373" s="234" t="s">
        <v>1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139</v>
      </c>
      <c r="AU373" s="241" t="s">
        <v>88</v>
      </c>
      <c r="AV373" s="13" t="s">
        <v>86</v>
      </c>
      <c r="AW373" s="13" t="s">
        <v>34</v>
      </c>
      <c r="AX373" s="13" t="s">
        <v>78</v>
      </c>
      <c r="AY373" s="241" t="s">
        <v>129</v>
      </c>
    </row>
    <row r="374" s="14" customFormat="1">
      <c r="A374" s="14"/>
      <c r="B374" s="242"/>
      <c r="C374" s="243"/>
      <c r="D374" s="233" t="s">
        <v>139</v>
      </c>
      <c r="E374" s="244" t="s">
        <v>1</v>
      </c>
      <c r="F374" s="245" t="s">
        <v>429</v>
      </c>
      <c r="G374" s="243"/>
      <c r="H374" s="246">
        <v>47.280000000000001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139</v>
      </c>
      <c r="AU374" s="252" t="s">
        <v>88</v>
      </c>
      <c r="AV374" s="14" t="s">
        <v>88</v>
      </c>
      <c r="AW374" s="14" t="s">
        <v>34</v>
      </c>
      <c r="AX374" s="14" t="s">
        <v>78</v>
      </c>
      <c r="AY374" s="252" t="s">
        <v>129</v>
      </c>
    </row>
    <row r="375" s="13" customFormat="1">
      <c r="A375" s="13"/>
      <c r="B375" s="231"/>
      <c r="C375" s="232"/>
      <c r="D375" s="233" t="s">
        <v>139</v>
      </c>
      <c r="E375" s="234" t="s">
        <v>1</v>
      </c>
      <c r="F375" s="235" t="s">
        <v>430</v>
      </c>
      <c r="G375" s="232"/>
      <c r="H375" s="234" t="s">
        <v>1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139</v>
      </c>
      <c r="AU375" s="241" t="s">
        <v>88</v>
      </c>
      <c r="AV375" s="13" t="s">
        <v>86</v>
      </c>
      <c r="AW375" s="13" t="s">
        <v>34</v>
      </c>
      <c r="AX375" s="13" t="s">
        <v>78</v>
      </c>
      <c r="AY375" s="241" t="s">
        <v>129</v>
      </c>
    </row>
    <row r="376" s="14" customFormat="1">
      <c r="A376" s="14"/>
      <c r="B376" s="242"/>
      <c r="C376" s="243"/>
      <c r="D376" s="233" t="s">
        <v>139</v>
      </c>
      <c r="E376" s="244" t="s">
        <v>1</v>
      </c>
      <c r="F376" s="245" t="s">
        <v>431</v>
      </c>
      <c r="G376" s="243"/>
      <c r="H376" s="246">
        <v>29.960000000000001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139</v>
      </c>
      <c r="AU376" s="252" t="s">
        <v>88</v>
      </c>
      <c r="AV376" s="14" t="s">
        <v>88</v>
      </c>
      <c r="AW376" s="14" t="s">
        <v>34</v>
      </c>
      <c r="AX376" s="14" t="s">
        <v>78</v>
      </c>
      <c r="AY376" s="252" t="s">
        <v>129</v>
      </c>
    </row>
    <row r="377" s="15" customFormat="1">
      <c r="A377" s="15"/>
      <c r="B377" s="253"/>
      <c r="C377" s="254"/>
      <c r="D377" s="233" t="s">
        <v>139</v>
      </c>
      <c r="E377" s="255" t="s">
        <v>1</v>
      </c>
      <c r="F377" s="256" t="s">
        <v>157</v>
      </c>
      <c r="G377" s="254"/>
      <c r="H377" s="257">
        <v>658.87800000000004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3" t="s">
        <v>139</v>
      </c>
      <c r="AU377" s="263" t="s">
        <v>88</v>
      </c>
      <c r="AV377" s="15" t="s">
        <v>137</v>
      </c>
      <c r="AW377" s="15" t="s">
        <v>34</v>
      </c>
      <c r="AX377" s="15" t="s">
        <v>86</v>
      </c>
      <c r="AY377" s="263" t="s">
        <v>129</v>
      </c>
    </row>
    <row r="378" s="2" customFormat="1" ht="24.15" customHeight="1">
      <c r="A378" s="38"/>
      <c r="B378" s="39"/>
      <c r="C378" s="218" t="s">
        <v>432</v>
      </c>
      <c r="D378" s="218" t="s">
        <v>132</v>
      </c>
      <c r="E378" s="219" t="s">
        <v>433</v>
      </c>
      <c r="F378" s="220" t="s">
        <v>434</v>
      </c>
      <c r="G378" s="221" t="s">
        <v>362</v>
      </c>
      <c r="H378" s="274"/>
      <c r="I378" s="223"/>
      <c r="J378" s="224">
        <f>ROUND(I378*H378,2)</f>
        <v>0</v>
      </c>
      <c r="K378" s="220" t="s">
        <v>136</v>
      </c>
      <c r="L378" s="44"/>
      <c r="M378" s="225" t="s">
        <v>1</v>
      </c>
      <c r="N378" s="226" t="s">
        <v>43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277</v>
      </c>
      <c r="AT378" s="229" t="s">
        <v>132</v>
      </c>
      <c r="AU378" s="229" t="s">
        <v>88</v>
      </c>
      <c r="AY378" s="17" t="s">
        <v>129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86</v>
      </c>
      <c r="BK378" s="230">
        <f>ROUND(I378*H378,2)</f>
        <v>0</v>
      </c>
      <c r="BL378" s="17" t="s">
        <v>277</v>
      </c>
      <c r="BM378" s="229" t="s">
        <v>435</v>
      </c>
    </row>
    <row r="379" s="12" customFormat="1" ht="22.8" customHeight="1">
      <c r="A379" s="12"/>
      <c r="B379" s="202"/>
      <c r="C379" s="203"/>
      <c r="D379" s="204" t="s">
        <v>77</v>
      </c>
      <c r="E379" s="216" t="s">
        <v>436</v>
      </c>
      <c r="F379" s="216" t="s">
        <v>437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SUM(P380:P520)</f>
        <v>0</v>
      </c>
      <c r="Q379" s="210"/>
      <c r="R379" s="211">
        <f>SUM(R380:R520)</f>
        <v>0.511764</v>
      </c>
      <c r="S379" s="210"/>
      <c r="T379" s="212">
        <f>SUM(T380:T520)</f>
        <v>0.20900000000000002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88</v>
      </c>
      <c r="AT379" s="214" t="s">
        <v>77</v>
      </c>
      <c r="AU379" s="214" t="s">
        <v>86</v>
      </c>
      <c r="AY379" s="213" t="s">
        <v>129</v>
      </c>
      <c r="BK379" s="215">
        <f>SUM(BK380:BK520)</f>
        <v>0</v>
      </c>
    </row>
    <row r="380" s="2" customFormat="1" ht="55.5" customHeight="1">
      <c r="A380" s="38"/>
      <c r="B380" s="39"/>
      <c r="C380" s="218" t="s">
        <v>438</v>
      </c>
      <c r="D380" s="218" t="s">
        <v>132</v>
      </c>
      <c r="E380" s="219" t="s">
        <v>439</v>
      </c>
      <c r="F380" s="220" t="s">
        <v>440</v>
      </c>
      <c r="G380" s="221" t="s">
        <v>369</v>
      </c>
      <c r="H380" s="222">
        <v>11.18</v>
      </c>
      <c r="I380" s="223"/>
      <c r="J380" s="224">
        <f>ROUND(I380*H380,2)</f>
        <v>0</v>
      </c>
      <c r="K380" s="220" t="s">
        <v>1</v>
      </c>
      <c r="L380" s="44"/>
      <c r="M380" s="225" t="s">
        <v>1</v>
      </c>
      <c r="N380" s="226" t="s">
        <v>43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277</v>
      </c>
      <c r="AT380" s="229" t="s">
        <v>132</v>
      </c>
      <c r="AU380" s="229" t="s">
        <v>88</v>
      </c>
      <c r="AY380" s="17" t="s">
        <v>129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86</v>
      </c>
      <c r="BK380" s="230">
        <f>ROUND(I380*H380,2)</f>
        <v>0</v>
      </c>
      <c r="BL380" s="17" t="s">
        <v>277</v>
      </c>
      <c r="BM380" s="229" t="s">
        <v>441</v>
      </c>
    </row>
    <row r="381" s="13" customFormat="1">
      <c r="A381" s="13"/>
      <c r="B381" s="231"/>
      <c r="C381" s="232"/>
      <c r="D381" s="233" t="s">
        <v>139</v>
      </c>
      <c r="E381" s="234" t="s">
        <v>1</v>
      </c>
      <c r="F381" s="235" t="s">
        <v>442</v>
      </c>
      <c r="G381" s="232"/>
      <c r="H381" s="234" t="s">
        <v>1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139</v>
      </c>
      <c r="AU381" s="241" t="s">
        <v>88</v>
      </c>
      <c r="AV381" s="13" t="s">
        <v>86</v>
      </c>
      <c r="AW381" s="13" t="s">
        <v>34</v>
      </c>
      <c r="AX381" s="13" t="s">
        <v>78</v>
      </c>
      <c r="AY381" s="241" t="s">
        <v>129</v>
      </c>
    </row>
    <row r="382" s="14" customFormat="1">
      <c r="A382" s="14"/>
      <c r="B382" s="242"/>
      <c r="C382" s="243"/>
      <c r="D382" s="233" t="s">
        <v>139</v>
      </c>
      <c r="E382" s="244" t="s">
        <v>1</v>
      </c>
      <c r="F382" s="245" t="s">
        <v>443</v>
      </c>
      <c r="G382" s="243"/>
      <c r="H382" s="246">
        <v>11.18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2" t="s">
        <v>139</v>
      </c>
      <c r="AU382" s="252" t="s">
        <v>88</v>
      </c>
      <c r="AV382" s="14" t="s">
        <v>88</v>
      </c>
      <c r="AW382" s="14" t="s">
        <v>34</v>
      </c>
      <c r="AX382" s="14" t="s">
        <v>86</v>
      </c>
      <c r="AY382" s="252" t="s">
        <v>129</v>
      </c>
    </row>
    <row r="383" s="2" customFormat="1" ht="55.5" customHeight="1">
      <c r="A383" s="38"/>
      <c r="B383" s="39"/>
      <c r="C383" s="218" t="s">
        <v>444</v>
      </c>
      <c r="D383" s="218" t="s">
        <v>132</v>
      </c>
      <c r="E383" s="219" t="s">
        <v>445</v>
      </c>
      <c r="F383" s="220" t="s">
        <v>446</v>
      </c>
      <c r="G383" s="221" t="s">
        <v>369</v>
      </c>
      <c r="H383" s="222">
        <v>5.0599999999999996</v>
      </c>
      <c r="I383" s="223"/>
      <c r="J383" s="224">
        <f>ROUND(I383*H383,2)</f>
        <v>0</v>
      </c>
      <c r="K383" s="220" t="s">
        <v>1</v>
      </c>
      <c r="L383" s="44"/>
      <c r="M383" s="225" t="s">
        <v>1</v>
      </c>
      <c r="N383" s="226" t="s">
        <v>43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277</v>
      </c>
      <c r="AT383" s="229" t="s">
        <v>132</v>
      </c>
      <c r="AU383" s="229" t="s">
        <v>88</v>
      </c>
      <c r="AY383" s="17" t="s">
        <v>129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86</v>
      </c>
      <c r="BK383" s="230">
        <f>ROUND(I383*H383,2)</f>
        <v>0</v>
      </c>
      <c r="BL383" s="17" t="s">
        <v>277</v>
      </c>
      <c r="BM383" s="229" t="s">
        <v>447</v>
      </c>
    </row>
    <row r="384" s="13" customFormat="1">
      <c r="A384" s="13"/>
      <c r="B384" s="231"/>
      <c r="C384" s="232"/>
      <c r="D384" s="233" t="s">
        <v>139</v>
      </c>
      <c r="E384" s="234" t="s">
        <v>1</v>
      </c>
      <c r="F384" s="235" t="s">
        <v>448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139</v>
      </c>
      <c r="AU384" s="241" t="s">
        <v>88</v>
      </c>
      <c r="AV384" s="13" t="s">
        <v>86</v>
      </c>
      <c r="AW384" s="13" t="s">
        <v>34</v>
      </c>
      <c r="AX384" s="13" t="s">
        <v>78</v>
      </c>
      <c r="AY384" s="241" t="s">
        <v>129</v>
      </c>
    </row>
    <row r="385" s="14" customFormat="1">
      <c r="A385" s="14"/>
      <c r="B385" s="242"/>
      <c r="C385" s="243"/>
      <c r="D385" s="233" t="s">
        <v>139</v>
      </c>
      <c r="E385" s="244" t="s">
        <v>1</v>
      </c>
      <c r="F385" s="245" t="s">
        <v>399</v>
      </c>
      <c r="G385" s="243"/>
      <c r="H385" s="246">
        <v>5.0599999999999996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139</v>
      </c>
      <c r="AU385" s="252" t="s">
        <v>88</v>
      </c>
      <c r="AV385" s="14" t="s">
        <v>88</v>
      </c>
      <c r="AW385" s="14" t="s">
        <v>34</v>
      </c>
      <c r="AX385" s="14" t="s">
        <v>86</v>
      </c>
      <c r="AY385" s="252" t="s">
        <v>129</v>
      </c>
    </row>
    <row r="386" s="2" customFormat="1" ht="55.5" customHeight="1">
      <c r="A386" s="38"/>
      <c r="B386" s="39"/>
      <c r="C386" s="218" t="s">
        <v>449</v>
      </c>
      <c r="D386" s="218" t="s">
        <v>132</v>
      </c>
      <c r="E386" s="219" t="s">
        <v>450</v>
      </c>
      <c r="F386" s="220" t="s">
        <v>451</v>
      </c>
      <c r="G386" s="221" t="s">
        <v>369</v>
      </c>
      <c r="H386" s="222">
        <v>12.23</v>
      </c>
      <c r="I386" s="223"/>
      <c r="J386" s="224">
        <f>ROUND(I386*H386,2)</f>
        <v>0</v>
      </c>
      <c r="K386" s="220" t="s">
        <v>1</v>
      </c>
      <c r="L386" s="44"/>
      <c r="M386" s="225" t="s">
        <v>1</v>
      </c>
      <c r="N386" s="226" t="s">
        <v>43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277</v>
      </c>
      <c r="AT386" s="229" t="s">
        <v>132</v>
      </c>
      <c r="AU386" s="229" t="s">
        <v>88</v>
      </c>
      <c r="AY386" s="17" t="s">
        <v>129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86</v>
      </c>
      <c r="BK386" s="230">
        <f>ROUND(I386*H386,2)</f>
        <v>0</v>
      </c>
      <c r="BL386" s="17" t="s">
        <v>277</v>
      </c>
      <c r="BM386" s="229" t="s">
        <v>452</v>
      </c>
    </row>
    <row r="387" s="13" customFormat="1">
      <c r="A387" s="13"/>
      <c r="B387" s="231"/>
      <c r="C387" s="232"/>
      <c r="D387" s="233" t="s">
        <v>139</v>
      </c>
      <c r="E387" s="234" t="s">
        <v>1</v>
      </c>
      <c r="F387" s="235" t="s">
        <v>453</v>
      </c>
      <c r="G387" s="232"/>
      <c r="H387" s="234" t="s">
        <v>1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139</v>
      </c>
      <c r="AU387" s="241" t="s">
        <v>88</v>
      </c>
      <c r="AV387" s="13" t="s">
        <v>86</v>
      </c>
      <c r="AW387" s="13" t="s">
        <v>34</v>
      </c>
      <c r="AX387" s="13" t="s">
        <v>78</v>
      </c>
      <c r="AY387" s="241" t="s">
        <v>129</v>
      </c>
    </row>
    <row r="388" s="14" customFormat="1">
      <c r="A388" s="14"/>
      <c r="B388" s="242"/>
      <c r="C388" s="243"/>
      <c r="D388" s="233" t="s">
        <v>139</v>
      </c>
      <c r="E388" s="244" t="s">
        <v>1</v>
      </c>
      <c r="F388" s="245" t="s">
        <v>454</v>
      </c>
      <c r="G388" s="243"/>
      <c r="H388" s="246">
        <v>12.23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139</v>
      </c>
      <c r="AU388" s="252" t="s">
        <v>88</v>
      </c>
      <c r="AV388" s="14" t="s">
        <v>88</v>
      </c>
      <c r="AW388" s="14" t="s">
        <v>34</v>
      </c>
      <c r="AX388" s="14" t="s">
        <v>86</v>
      </c>
      <c r="AY388" s="252" t="s">
        <v>129</v>
      </c>
    </row>
    <row r="389" s="2" customFormat="1" ht="55.5" customHeight="1">
      <c r="A389" s="38"/>
      <c r="B389" s="39"/>
      <c r="C389" s="218" t="s">
        <v>455</v>
      </c>
      <c r="D389" s="218" t="s">
        <v>132</v>
      </c>
      <c r="E389" s="219" t="s">
        <v>456</v>
      </c>
      <c r="F389" s="220" t="s">
        <v>457</v>
      </c>
      <c r="G389" s="221" t="s">
        <v>369</v>
      </c>
      <c r="H389" s="222">
        <v>47.109999999999999</v>
      </c>
      <c r="I389" s="223"/>
      <c r="J389" s="224">
        <f>ROUND(I389*H389,2)</f>
        <v>0</v>
      </c>
      <c r="K389" s="220" t="s">
        <v>1</v>
      </c>
      <c r="L389" s="44"/>
      <c r="M389" s="225" t="s">
        <v>1</v>
      </c>
      <c r="N389" s="226" t="s">
        <v>43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277</v>
      </c>
      <c r="AT389" s="229" t="s">
        <v>132</v>
      </c>
      <c r="AU389" s="229" t="s">
        <v>88</v>
      </c>
      <c r="AY389" s="17" t="s">
        <v>129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86</v>
      </c>
      <c r="BK389" s="230">
        <f>ROUND(I389*H389,2)</f>
        <v>0</v>
      </c>
      <c r="BL389" s="17" t="s">
        <v>277</v>
      </c>
      <c r="BM389" s="229" t="s">
        <v>458</v>
      </c>
    </row>
    <row r="390" s="13" customFormat="1">
      <c r="A390" s="13"/>
      <c r="B390" s="231"/>
      <c r="C390" s="232"/>
      <c r="D390" s="233" t="s">
        <v>139</v>
      </c>
      <c r="E390" s="234" t="s">
        <v>1</v>
      </c>
      <c r="F390" s="235" t="s">
        <v>459</v>
      </c>
      <c r="G390" s="232"/>
      <c r="H390" s="234" t="s">
        <v>1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139</v>
      </c>
      <c r="AU390" s="241" t="s">
        <v>88</v>
      </c>
      <c r="AV390" s="13" t="s">
        <v>86</v>
      </c>
      <c r="AW390" s="13" t="s">
        <v>34</v>
      </c>
      <c r="AX390" s="13" t="s">
        <v>78</v>
      </c>
      <c r="AY390" s="241" t="s">
        <v>129</v>
      </c>
    </row>
    <row r="391" s="14" customFormat="1">
      <c r="A391" s="14"/>
      <c r="B391" s="242"/>
      <c r="C391" s="243"/>
      <c r="D391" s="233" t="s">
        <v>139</v>
      </c>
      <c r="E391" s="244" t="s">
        <v>1</v>
      </c>
      <c r="F391" s="245" t="s">
        <v>460</v>
      </c>
      <c r="G391" s="243"/>
      <c r="H391" s="246">
        <v>5.0999999999999996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139</v>
      </c>
      <c r="AU391" s="252" t="s">
        <v>88</v>
      </c>
      <c r="AV391" s="14" t="s">
        <v>88</v>
      </c>
      <c r="AW391" s="14" t="s">
        <v>34</v>
      </c>
      <c r="AX391" s="14" t="s">
        <v>78</v>
      </c>
      <c r="AY391" s="252" t="s">
        <v>129</v>
      </c>
    </row>
    <row r="392" s="13" customFormat="1">
      <c r="A392" s="13"/>
      <c r="B392" s="231"/>
      <c r="C392" s="232"/>
      <c r="D392" s="233" t="s">
        <v>139</v>
      </c>
      <c r="E392" s="234" t="s">
        <v>1</v>
      </c>
      <c r="F392" s="235" t="s">
        <v>461</v>
      </c>
      <c r="G392" s="232"/>
      <c r="H392" s="234" t="s">
        <v>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139</v>
      </c>
      <c r="AU392" s="241" t="s">
        <v>88</v>
      </c>
      <c r="AV392" s="13" t="s">
        <v>86</v>
      </c>
      <c r="AW392" s="13" t="s">
        <v>34</v>
      </c>
      <c r="AX392" s="13" t="s">
        <v>78</v>
      </c>
      <c r="AY392" s="241" t="s">
        <v>129</v>
      </c>
    </row>
    <row r="393" s="14" customFormat="1">
      <c r="A393" s="14"/>
      <c r="B393" s="242"/>
      <c r="C393" s="243"/>
      <c r="D393" s="233" t="s">
        <v>139</v>
      </c>
      <c r="E393" s="244" t="s">
        <v>1</v>
      </c>
      <c r="F393" s="245" t="s">
        <v>462</v>
      </c>
      <c r="G393" s="243"/>
      <c r="H393" s="246">
        <v>4.7000000000000002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139</v>
      </c>
      <c r="AU393" s="252" t="s">
        <v>88</v>
      </c>
      <c r="AV393" s="14" t="s">
        <v>88</v>
      </c>
      <c r="AW393" s="14" t="s">
        <v>34</v>
      </c>
      <c r="AX393" s="14" t="s">
        <v>78</v>
      </c>
      <c r="AY393" s="252" t="s">
        <v>129</v>
      </c>
    </row>
    <row r="394" s="13" customFormat="1">
      <c r="A394" s="13"/>
      <c r="B394" s="231"/>
      <c r="C394" s="232"/>
      <c r="D394" s="233" t="s">
        <v>139</v>
      </c>
      <c r="E394" s="234" t="s">
        <v>1</v>
      </c>
      <c r="F394" s="235" t="s">
        <v>463</v>
      </c>
      <c r="G394" s="232"/>
      <c r="H394" s="234" t="s">
        <v>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139</v>
      </c>
      <c r="AU394" s="241" t="s">
        <v>88</v>
      </c>
      <c r="AV394" s="13" t="s">
        <v>86</v>
      </c>
      <c r="AW394" s="13" t="s">
        <v>34</v>
      </c>
      <c r="AX394" s="13" t="s">
        <v>78</v>
      </c>
      <c r="AY394" s="241" t="s">
        <v>129</v>
      </c>
    </row>
    <row r="395" s="14" customFormat="1">
      <c r="A395" s="14"/>
      <c r="B395" s="242"/>
      <c r="C395" s="243"/>
      <c r="D395" s="233" t="s">
        <v>139</v>
      </c>
      <c r="E395" s="244" t="s">
        <v>1</v>
      </c>
      <c r="F395" s="245" t="s">
        <v>464</v>
      </c>
      <c r="G395" s="243"/>
      <c r="H395" s="246">
        <v>5.3300000000000001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139</v>
      </c>
      <c r="AU395" s="252" t="s">
        <v>88</v>
      </c>
      <c r="AV395" s="14" t="s">
        <v>88</v>
      </c>
      <c r="AW395" s="14" t="s">
        <v>34</v>
      </c>
      <c r="AX395" s="14" t="s">
        <v>78</v>
      </c>
      <c r="AY395" s="252" t="s">
        <v>129</v>
      </c>
    </row>
    <row r="396" s="13" customFormat="1">
      <c r="A396" s="13"/>
      <c r="B396" s="231"/>
      <c r="C396" s="232"/>
      <c r="D396" s="233" t="s">
        <v>139</v>
      </c>
      <c r="E396" s="234" t="s">
        <v>1</v>
      </c>
      <c r="F396" s="235" t="s">
        <v>465</v>
      </c>
      <c r="G396" s="232"/>
      <c r="H396" s="234" t="s">
        <v>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139</v>
      </c>
      <c r="AU396" s="241" t="s">
        <v>88</v>
      </c>
      <c r="AV396" s="13" t="s">
        <v>86</v>
      </c>
      <c r="AW396" s="13" t="s">
        <v>34</v>
      </c>
      <c r="AX396" s="13" t="s">
        <v>78</v>
      </c>
      <c r="AY396" s="241" t="s">
        <v>129</v>
      </c>
    </row>
    <row r="397" s="14" customFormat="1">
      <c r="A397" s="14"/>
      <c r="B397" s="242"/>
      <c r="C397" s="243"/>
      <c r="D397" s="233" t="s">
        <v>139</v>
      </c>
      <c r="E397" s="244" t="s">
        <v>1</v>
      </c>
      <c r="F397" s="245" t="s">
        <v>466</v>
      </c>
      <c r="G397" s="243"/>
      <c r="H397" s="246">
        <v>21.32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139</v>
      </c>
      <c r="AU397" s="252" t="s">
        <v>88</v>
      </c>
      <c r="AV397" s="14" t="s">
        <v>88</v>
      </c>
      <c r="AW397" s="14" t="s">
        <v>34</v>
      </c>
      <c r="AX397" s="14" t="s">
        <v>78</v>
      </c>
      <c r="AY397" s="252" t="s">
        <v>129</v>
      </c>
    </row>
    <row r="398" s="13" customFormat="1">
      <c r="A398" s="13"/>
      <c r="B398" s="231"/>
      <c r="C398" s="232"/>
      <c r="D398" s="233" t="s">
        <v>139</v>
      </c>
      <c r="E398" s="234" t="s">
        <v>1</v>
      </c>
      <c r="F398" s="235" t="s">
        <v>467</v>
      </c>
      <c r="G398" s="232"/>
      <c r="H398" s="234" t="s">
        <v>1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139</v>
      </c>
      <c r="AU398" s="241" t="s">
        <v>88</v>
      </c>
      <c r="AV398" s="13" t="s">
        <v>86</v>
      </c>
      <c r="AW398" s="13" t="s">
        <v>34</v>
      </c>
      <c r="AX398" s="13" t="s">
        <v>78</v>
      </c>
      <c r="AY398" s="241" t="s">
        <v>129</v>
      </c>
    </row>
    <row r="399" s="14" customFormat="1">
      <c r="A399" s="14"/>
      <c r="B399" s="242"/>
      <c r="C399" s="243"/>
      <c r="D399" s="233" t="s">
        <v>139</v>
      </c>
      <c r="E399" s="244" t="s">
        <v>1</v>
      </c>
      <c r="F399" s="245" t="s">
        <v>468</v>
      </c>
      <c r="G399" s="243"/>
      <c r="H399" s="246">
        <v>10.66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139</v>
      </c>
      <c r="AU399" s="252" t="s">
        <v>88</v>
      </c>
      <c r="AV399" s="14" t="s">
        <v>88</v>
      </c>
      <c r="AW399" s="14" t="s">
        <v>34</v>
      </c>
      <c r="AX399" s="14" t="s">
        <v>78</v>
      </c>
      <c r="AY399" s="252" t="s">
        <v>129</v>
      </c>
    </row>
    <row r="400" s="15" customFormat="1">
      <c r="A400" s="15"/>
      <c r="B400" s="253"/>
      <c r="C400" s="254"/>
      <c r="D400" s="233" t="s">
        <v>139</v>
      </c>
      <c r="E400" s="255" t="s">
        <v>1</v>
      </c>
      <c r="F400" s="256" t="s">
        <v>157</v>
      </c>
      <c r="G400" s="254"/>
      <c r="H400" s="257">
        <v>47.109999999999999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3" t="s">
        <v>139</v>
      </c>
      <c r="AU400" s="263" t="s">
        <v>88</v>
      </c>
      <c r="AV400" s="15" t="s">
        <v>137</v>
      </c>
      <c r="AW400" s="15" t="s">
        <v>34</v>
      </c>
      <c r="AX400" s="15" t="s">
        <v>86</v>
      </c>
      <c r="AY400" s="263" t="s">
        <v>129</v>
      </c>
    </row>
    <row r="401" s="2" customFormat="1" ht="24.15" customHeight="1">
      <c r="A401" s="38"/>
      <c r="B401" s="39"/>
      <c r="C401" s="218" t="s">
        <v>469</v>
      </c>
      <c r="D401" s="218" t="s">
        <v>132</v>
      </c>
      <c r="E401" s="219" t="s">
        <v>470</v>
      </c>
      <c r="F401" s="220" t="s">
        <v>471</v>
      </c>
      <c r="G401" s="221" t="s">
        <v>146</v>
      </c>
      <c r="H401" s="222">
        <v>3</v>
      </c>
      <c r="I401" s="223"/>
      <c r="J401" s="224">
        <f>ROUND(I401*H401,2)</f>
        <v>0</v>
      </c>
      <c r="K401" s="220" t="s">
        <v>136</v>
      </c>
      <c r="L401" s="44"/>
      <c r="M401" s="225" t="s">
        <v>1</v>
      </c>
      <c r="N401" s="226" t="s">
        <v>43</v>
      </c>
      <c r="O401" s="91"/>
      <c r="P401" s="227">
        <f>O401*H401</f>
        <v>0</v>
      </c>
      <c r="Q401" s="227">
        <v>0</v>
      </c>
      <c r="R401" s="227">
        <f>Q401*H401</f>
        <v>0</v>
      </c>
      <c r="S401" s="227">
        <v>0.0030000000000000001</v>
      </c>
      <c r="T401" s="228">
        <f>S401*H401</f>
        <v>0.0090000000000000011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277</v>
      </c>
      <c r="AT401" s="229" t="s">
        <v>132</v>
      </c>
      <c r="AU401" s="229" t="s">
        <v>88</v>
      </c>
      <c r="AY401" s="17" t="s">
        <v>129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86</v>
      </c>
      <c r="BK401" s="230">
        <f>ROUND(I401*H401,2)</f>
        <v>0</v>
      </c>
      <c r="BL401" s="17" t="s">
        <v>277</v>
      </c>
      <c r="BM401" s="229" t="s">
        <v>472</v>
      </c>
    </row>
    <row r="402" s="13" customFormat="1">
      <c r="A402" s="13"/>
      <c r="B402" s="231"/>
      <c r="C402" s="232"/>
      <c r="D402" s="233" t="s">
        <v>139</v>
      </c>
      <c r="E402" s="234" t="s">
        <v>1</v>
      </c>
      <c r="F402" s="235" t="s">
        <v>473</v>
      </c>
      <c r="G402" s="232"/>
      <c r="H402" s="234" t="s">
        <v>1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139</v>
      </c>
      <c r="AU402" s="241" t="s">
        <v>88</v>
      </c>
      <c r="AV402" s="13" t="s">
        <v>86</v>
      </c>
      <c r="AW402" s="13" t="s">
        <v>34</v>
      </c>
      <c r="AX402" s="13" t="s">
        <v>78</v>
      </c>
      <c r="AY402" s="241" t="s">
        <v>129</v>
      </c>
    </row>
    <row r="403" s="13" customFormat="1">
      <c r="A403" s="13"/>
      <c r="B403" s="231"/>
      <c r="C403" s="232"/>
      <c r="D403" s="233" t="s">
        <v>139</v>
      </c>
      <c r="E403" s="234" t="s">
        <v>1</v>
      </c>
      <c r="F403" s="235" t="s">
        <v>200</v>
      </c>
      <c r="G403" s="232"/>
      <c r="H403" s="234" t="s">
        <v>1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139</v>
      </c>
      <c r="AU403" s="241" t="s">
        <v>88</v>
      </c>
      <c r="AV403" s="13" t="s">
        <v>86</v>
      </c>
      <c r="AW403" s="13" t="s">
        <v>34</v>
      </c>
      <c r="AX403" s="13" t="s">
        <v>78</v>
      </c>
      <c r="AY403" s="241" t="s">
        <v>129</v>
      </c>
    </row>
    <row r="404" s="14" customFormat="1">
      <c r="A404" s="14"/>
      <c r="B404" s="242"/>
      <c r="C404" s="243"/>
      <c r="D404" s="233" t="s">
        <v>139</v>
      </c>
      <c r="E404" s="244" t="s">
        <v>1</v>
      </c>
      <c r="F404" s="245" t="s">
        <v>474</v>
      </c>
      <c r="G404" s="243"/>
      <c r="H404" s="246">
        <v>1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139</v>
      </c>
      <c r="AU404" s="252" t="s">
        <v>88</v>
      </c>
      <c r="AV404" s="14" t="s">
        <v>88</v>
      </c>
      <c r="AW404" s="14" t="s">
        <v>34</v>
      </c>
      <c r="AX404" s="14" t="s">
        <v>78</v>
      </c>
      <c r="AY404" s="252" t="s">
        <v>129</v>
      </c>
    </row>
    <row r="405" s="13" customFormat="1">
      <c r="A405" s="13"/>
      <c r="B405" s="231"/>
      <c r="C405" s="232"/>
      <c r="D405" s="233" t="s">
        <v>139</v>
      </c>
      <c r="E405" s="234" t="s">
        <v>1</v>
      </c>
      <c r="F405" s="235" t="s">
        <v>205</v>
      </c>
      <c r="G405" s="232"/>
      <c r="H405" s="234" t="s">
        <v>1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139</v>
      </c>
      <c r="AU405" s="241" t="s">
        <v>88</v>
      </c>
      <c r="AV405" s="13" t="s">
        <v>86</v>
      </c>
      <c r="AW405" s="13" t="s">
        <v>34</v>
      </c>
      <c r="AX405" s="13" t="s">
        <v>78</v>
      </c>
      <c r="AY405" s="241" t="s">
        <v>129</v>
      </c>
    </row>
    <row r="406" s="14" customFormat="1">
      <c r="A406" s="14"/>
      <c r="B406" s="242"/>
      <c r="C406" s="243"/>
      <c r="D406" s="233" t="s">
        <v>139</v>
      </c>
      <c r="E406" s="244" t="s">
        <v>1</v>
      </c>
      <c r="F406" s="245" t="s">
        <v>475</v>
      </c>
      <c r="G406" s="243"/>
      <c r="H406" s="246">
        <v>1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139</v>
      </c>
      <c r="AU406" s="252" t="s">
        <v>88</v>
      </c>
      <c r="AV406" s="14" t="s">
        <v>88</v>
      </c>
      <c r="AW406" s="14" t="s">
        <v>34</v>
      </c>
      <c r="AX406" s="14" t="s">
        <v>78</v>
      </c>
      <c r="AY406" s="252" t="s">
        <v>129</v>
      </c>
    </row>
    <row r="407" s="14" customFormat="1">
      <c r="A407" s="14"/>
      <c r="B407" s="242"/>
      <c r="C407" s="243"/>
      <c r="D407" s="233" t="s">
        <v>139</v>
      </c>
      <c r="E407" s="244" t="s">
        <v>1</v>
      </c>
      <c r="F407" s="245" t="s">
        <v>476</v>
      </c>
      <c r="G407" s="243"/>
      <c r="H407" s="246">
        <v>1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139</v>
      </c>
      <c r="AU407" s="252" t="s">
        <v>88</v>
      </c>
      <c r="AV407" s="14" t="s">
        <v>88</v>
      </c>
      <c r="AW407" s="14" t="s">
        <v>34</v>
      </c>
      <c r="AX407" s="14" t="s">
        <v>78</v>
      </c>
      <c r="AY407" s="252" t="s">
        <v>129</v>
      </c>
    </row>
    <row r="408" s="15" customFormat="1">
      <c r="A408" s="15"/>
      <c r="B408" s="253"/>
      <c r="C408" s="254"/>
      <c r="D408" s="233" t="s">
        <v>139</v>
      </c>
      <c r="E408" s="255" t="s">
        <v>1</v>
      </c>
      <c r="F408" s="256" t="s">
        <v>157</v>
      </c>
      <c r="G408" s="254"/>
      <c r="H408" s="257">
        <v>3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3" t="s">
        <v>139</v>
      </c>
      <c r="AU408" s="263" t="s">
        <v>88</v>
      </c>
      <c r="AV408" s="15" t="s">
        <v>137</v>
      </c>
      <c r="AW408" s="15" t="s">
        <v>34</v>
      </c>
      <c r="AX408" s="15" t="s">
        <v>86</v>
      </c>
      <c r="AY408" s="263" t="s">
        <v>129</v>
      </c>
    </row>
    <row r="409" s="2" customFormat="1" ht="24.15" customHeight="1">
      <c r="A409" s="38"/>
      <c r="B409" s="39"/>
      <c r="C409" s="218" t="s">
        <v>477</v>
      </c>
      <c r="D409" s="218" t="s">
        <v>132</v>
      </c>
      <c r="E409" s="219" t="s">
        <v>478</v>
      </c>
      <c r="F409" s="220" t="s">
        <v>479</v>
      </c>
      <c r="G409" s="221" t="s">
        <v>146</v>
      </c>
      <c r="H409" s="222">
        <v>40</v>
      </c>
      <c r="I409" s="223"/>
      <c r="J409" s="224">
        <f>ROUND(I409*H409,2)</f>
        <v>0</v>
      </c>
      <c r="K409" s="220" t="s">
        <v>136</v>
      </c>
      <c r="L409" s="44"/>
      <c r="M409" s="225" t="s">
        <v>1</v>
      </c>
      <c r="N409" s="226" t="s">
        <v>43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0.0050000000000000001</v>
      </c>
      <c r="T409" s="228">
        <f>S409*H409</f>
        <v>0.20000000000000001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277</v>
      </c>
      <c r="AT409" s="229" t="s">
        <v>132</v>
      </c>
      <c r="AU409" s="229" t="s">
        <v>88</v>
      </c>
      <c r="AY409" s="17" t="s">
        <v>129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86</v>
      </c>
      <c r="BK409" s="230">
        <f>ROUND(I409*H409,2)</f>
        <v>0</v>
      </c>
      <c r="BL409" s="17" t="s">
        <v>277</v>
      </c>
      <c r="BM409" s="229" t="s">
        <v>480</v>
      </c>
    </row>
    <row r="410" s="13" customFormat="1">
      <c r="A410" s="13"/>
      <c r="B410" s="231"/>
      <c r="C410" s="232"/>
      <c r="D410" s="233" t="s">
        <v>139</v>
      </c>
      <c r="E410" s="234" t="s">
        <v>1</v>
      </c>
      <c r="F410" s="235" t="s">
        <v>481</v>
      </c>
      <c r="G410" s="232"/>
      <c r="H410" s="234" t="s">
        <v>1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139</v>
      </c>
      <c r="AU410" s="241" t="s">
        <v>88</v>
      </c>
      <c r="AV410" s="13" t="s">
        <v>86</v>
      </c>
      <c r="AW410" s="13" t="s">
        <v>34</v>
      </c>
      <c r="AX410" s="13" t="s">
        <v>78</v>
      </c>
      <c r="AY410" s="241" t="s">
        <v>129</v>
      </c>
    </row>
    <row r="411" s="13" customFormat="1">
      <c r="A411" s="13"/>
      <c r="B411" s="231"/>
      <c r="C411" s="232"/>
      <c r="D411" s="233" t="s">
        <v>139</v>
      </c>
      <c r="E411" s="234" t="s">
        <v>1</v>
      </c>
      <c r="F411" s="235" t="s">
        <v>205</v>
      </c>
      <c r="G411" s="232"/>
      <c r="H411" s="234" t="s">
        <v>1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139</v>
      </c>
      <c r="AU411" s="241" t="s">
        <v>88</v>
      </c>
      <c r="AV411" s="13" t="s">
        <v>86</v>
      </c>
      <c r="AW411" s="13" t="s">
        <v>34</v>
      </c>
      <c r="AX411" s="13" t="s">
        <v>78</v>
      </c>
      <c r="AY411" s="241" t="s">
        <v>129</v>
      </c>
    </row>
    <row r="412" s="14" customFormat="1">
      <c r="A412" s="14"/>
      <c r="B412" s="242"/>
      <c r="C412" s="243"/>
      <c r="D412" s="233" t="s">
        <v>139</v>
      </c>
      <c r="E412" s="244" t="s">
        <v>1</v>
      </c>
      <c r="F412" s="245" t="s">
        <v>482</v>
      </c>
      <c r="G412" s="243"/>
      <c r="H412" s="246">
        <v>1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139</v>
      </c>
      <c r="AU412" s="252" t="s">
        <v>88</v>
      </c>
      <c r="AV412" s="14" t="s">
        <v>88</v>
      </c>
      <c r="AW412" s="14" t="s">
        <v>34</v>
      </c>
      <c r="AX412" s="14" t="s">
        <v>78</v>
      </c>
      <c r="AY412" s="252" t="s">
        <v>129</v>
      </c>
    </row>
    <row r="413" s="14" customFormat="1">
      <c r="A413" s="14"/>
      <c r="B413" s="242"/>
      <c r="C413" s="243"/>
      <c r="D413" s="233" t="s">
        <v>139</v>
      </c>
      <c r="E413" s="244" t="s">
        <v>1</v>
      </c>
      <c r="F413" s="245" t="s">
        <v>483</v>
      </c>
      <c r="G413" s="243"/>
      <c r="H413" s="246">
        <v>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139</v>
      </c>
      <c r="AU413" s="252" t="s">
        <v>88</v>
      </c>
      <c r="AV413" s="14" t="s">
        <v>88</v>
      </c>
      <c r="AW413" s="14" t="s">
        <v>34</v>
      </c>
      <c r="AX413" s="14" t="s">
        <v>78</v>
      </c>
      <c r="AY413" s="252" t="s">
        <v>129</v>
      </c>
    </row>
    <row r="414" s="14" customFormat="1">
      <c r="A414" s="14"/>
      <c r="B414" s="242"/>
      <c r="C414" s="243"/>
      <c r="D414" s="233" t="s">
        <v>139</v>
      </c>
      <c r="E414" s="244" t="s">
        <v>1</v>
      </c>
      <c r="F414" s="245" t="s">
        <v>484</v>
      </c>
      <c r="G414" s="243"/>
      <c r="H414" s="246">
        <v>1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139</v>
      </c>
      <c r="AU414" s="252" t="s">
        <v>88</v>
      </c>
      <c r="AV414" s="14" t="s">
        <v>88</v>
      </c>
      <c r="AW414" s="14" t="s">
        <v>34</v>
      </c>
      <c r="AX414" s="14" t="s">
        <v>78</v>
      </c>
      <c r="AY414" s="252" t="s">
        <v>129</v>
      </c>
    </row>
    <row r="415" s="14" customFormat="1">
      <c r="A415" s="14"/>
      <c r="B415" s="242"/>
      <c r="C415" s="243"/>
      <c r="D415" s="233" t="s">
        <v>139</v>
      </c>
      <c r="E415" s="244" t="s">
        <v>1</v>
      </c>
      <c r="F415" s="245" t="s">
        <v>485</v>
      </c>
      <c r="G415" s="243"/>
      <c r="H415" s="246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139</v>
      </c>
      <c r="AU415" s="252" t="s">
        <v>88</v>
      </c>
      <c r="AV415" s="14" t="s">
        <v>88</v>
      </c>
      <c r="AW415" s="14" t="s">
        <v>34</v>
      </c>
      <c r="AX415" s="14" t="s">
        <v>78</v>
      </c>
      <c r="AY415" s="252" t="s">
        <v>129</v>
      </c>
    </row>
    <row r="416" s="13" customFormat="1">
      <c r="A416" s="13"/>
      <c r="B416" s="231"/>
      <c r="C416" s="232"/>
      <c r="D416" s="233" t="s">
        <v>139</v>
      </c>
      <c r="E416" s="234" t="s">
        <v>1</v>
      </c>
      <c r="F416" s="235" t="s">
        <v>486</v>
      </c>
      <c r="G416" s="232"/>
      <c r="H416" s="234" t="s">
        <v>1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139</v>
      </c>
      <c r="AU416" s="241" t="s">
        <v>88</v>
      </c>
      <c r="AV416" s="13" t="s">
        <v>86</v>
      </c>
      <c r="AW416" s="13" t="s">
        <v>34</v>
      </c>
      <c r="AX416" s="13" t="s">
        <v>78</v>
      </c>
      <c r="AY416" s="241" t="s">
        <v>129</v>
      </c>
    </row>
    <row r="417" s="13" customFormat="1">
      <c r="A417" s="13"/>
      <c r="B417" s="231"/>
      <c r="C417" s="232"/>
      <c r="D417" s="233" t="s">
        <v>139</v>
      </c>
      <c r="E417" s="234" t="s">
        <v>1</v>
      </c>
      <c r="F417" s="235" t="s">
        <v>200</v>
      </c>
      <c r="G417" s="232"/>
      <c r="H417" s="234" t="s">
        <v>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139</v>
      </c>
      <c r="AU417" s="241" t="s">
        <v>88</v>
      </c>
      <c r="AV417" s="13" t="s">
        <v>86</v>
      </c>
      <c r="AW417" s="13" t="s">
        <v>34</v>
      </c>
      <c r="AX417" s="13" t="s">
        <v>78</v>
      </c>
      <c r="AY417" s="241" t="s">
        <v>129</v>
      </c>
    </row>
    <row r="418" s="14" customFormat="1">
      <c r="A418" s="14"/>
      <c r="B418" s="242"/>
      <c r="C418" s="243"/>
      <c r="D418" s="233" t="s">
        <v>139</v>
      </c>
      <c r="E418" s="244" t="s">
        <v>1</v>
      </c>
      <c r="F418" s="245" t="s">
        <v>487</v>
      </c>
      <c r="G418" s="243"/>
      <c r="H418" s="246">
        <v>1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139</v>
      </c>
      <c r="AU418" s="252" t="s">
        <v>88</v>
      </c>
      <c r="AV418" s="14" t="s">
        <v>88</v>
      </c>
      <c r="AW418" s="14" t="s">
        <v>34</v>
      </c>
      <c r="AX418" s="14" t="s">
        <v>78</v>
      </c>
      <c r="AY418" s="252" t="s">
        <v>129</v>
      </c>
    </row>
    <row r="419" s="14" customFormat="1">
      <c r="A419" s="14"/>
      <c r="B419" s="242"/>
      <c r="C419" s="243"/>
      <c r="D419" s="233" t="s">
        <v>139</v>
      </c>
      <c r="E419" s="244" t="s">
        <v>1</v>
      </c>
      <c r="F419" s="245" t="s">
        <v>488</v>
      </c>
      <c r="G419" s="243"/>
      <c r="H419" s="246">
        <v>1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139</v>
      </c>
      <c r="AU419" s="252" t="s">
        <v>88</v>
      </c>
      <c r="AV419" s="14" t="s">
        <v>88</v>
      </c>
      <c r="AW419" s="14" t="s">
        <v>34</v>
      </c>
      <c r="AX419" s="14" t="s">
        <v>78</v>
      </c>
      <c r="AY419" s="252" t="s">
        <v>129</v>
      </c>
    </row>
    <row r="420" s="13" customFormat="1">
      <c r="A420" s="13"/>
      <c r="B420" s="231"/>
      <c r="C420" s="232"/>
      <c r="D420" s="233" t="s">
        <v>139</v>
      </c>
      <c r="E420" s="234" t="s">
        <v>1</v>
      </c>
      <c r="F420" s="235" t="s">
        <v>205</v>
      </c>
      <c r="G420" s="232"/>
      <c r="H420" s="234" t="s">
        <v>1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139</v>
      </c>
      <c r="AU420" s="241" t="s">
        <v>88</v>
      </c>
      <c r="AV420" s="13" t="s">
        <v>86</v>
      </c>
      <c r="AW420" s="13" t="s">
        <v>34</v>
      </c>
      <c r="AX420" s="13" t="s">
        <v>78</v>
      </c>
      <c r="AY420" s="241" t="s">
        <v>129</v>
      </c>
    </row>
    <row r="421" s="14" customFormat="1">
      <c r="A421" s="14"/>
      <c r="B421" s="242"/>
      <c r="C421" s="243"/>
      <c r="D421" s="233" t="s">
        <v>139</v>
      </c>
      <c r="E421" s="244" t="s">
        <v>1</v>
      </c>
      <c r="F421" s="245" t="s">
        <v>489</v>
      </c>
      <c r="G421" s="243"/>
      <c r="H421" s="246">
        <v>1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2" t="s">
        <v>139</v>
      </c>
      <c r="AU421" s="252" t="s">
        <v>88</v>
      </c>
      <c r="AV421" s="14" t="s">
        <v>88</v>
      </c>
      <c r="AW421" s="14" t="s">
        <v>34</v>
      </c>
      <c r="AX421" s="14" t="s">
        <v>78</v>
      </c>
      <c r="AY421" s="252" t="s">
        <v>129</v>
      </c>
    </row>
    <row r="422" s="14" customFormat="1">
      <c r="A422" s="14"/>
      <c r="B422" s="242"/>
      <c r="C422" s="243"/>
      <c r="D422" s="233" t="s">
        <v>139</v>
      </c>
      <c r="E422" s="244" t="s">
        <v>1</v>
      </c>
      <c r="F422" s="245" t="s">
        <v>490</v>
      </c>
      <c r="G422" s="243"/>
      <c r="H422" s="246">
        <v>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139</v>
      </c>
      <c r="AU422" s="252" t="s">
        <v>88</v>
      </c>
      <c r="AV422" s="14" t="s">
        <v>88</v>
      </c>
      <c r="AW422" s="14" t="s">
        <v>34</v>
      </c>
      <c r="AX422" s="14" t="s">
        <v>78</v>
      </c>
      <c r="AY422" s="252" t="s">
        <v>129</v>
      </c>
    </row>
    <row r="423" s="14" customFormat="1">
      <c r="A423" s="14"/>
      <c r="B423" s="242"/>
      <c r="C423" s="243"/>
      <c r="D423" s="233" t="s">
        <v>139</v>
      </c>
      <c r="E423" s="244" t="s">
        <v>1</v>
      </c>
      <c r="F423" s="245" t="s">
        <v>491</v>
      </c>
      <c r="G423" s="243"/>
      <c r="H423" s="246">
        <v>1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139</v>
      </c>
      <c r="AU423" s="252" t="s">
        <v>88</v>
      </c>
      <c r="AV423" s="14" t="s">
        <v>88</v>
      </c>
      <c r="AW423" s="14" t="s">
        <v>34</v>
      </c>
      <c r="AX423" s="14" t="s">
        <v>78</v>
      </c>
      <c r="AY423" s="252" t="s">
        <v>129</v>
      </c>
    </row>
    <row r="424" s="14" customFormat="1">
      <c r="A424" s="14"/>
      <c r="B424" s="242"/>
      <c r="C424" s="243"/>
      <c r="D424" s="233" t="s">
        <v>139</v>
      </c>
      <c r="E424" s="244" t="s">
        <v>1</v>
      </c>
      <c r="F424" s="245" t="s">
        <v>492</v>
      </c>
      <c r="G424" s="243"/>
      <c r="H424" s="246">
        <v>1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139</v>
      </c>
      <c r="AU424" s="252" t="s">
        <v>88</v>
      </c>
      <c r="AV424" s="14" t="s">
        <v>88</v>
      </c>
      <c r="AW424" s="14" t="s">
        <v>34</v>
      </c>
      <c r="AX424" s="14" t="s">
        <v>78</v>
      </c>
      <c r="AY424" s="252" t="s">
        <v>129</v>
      </c>
    </row>
    <row r="425" s="13" customFormat="1">
      <c r="A425" s="13"/>
      <c r="B425" s="231"/>
      <c r="C425" s="232"/>
      <c r="D425" s="233" t="s">
        <v>139</v>
      </c>
      <c r="E425" s="234" t="s">
        <v>1</v>
      </c>
      <c r="F425" s="235" t="s">
        <v>208</v>
      </c>
      <c r="G425" s="232"/>
      <c r="H425" s="234" t="s">
        <v>1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139</v>
      </c>
      <c r="AU425" s="241" t="s">
        <v>88</v>
      </c>
      <c r="AV425" s="13" t="s">
        <v>86</v>
      </c>
      <c r="AW425" s="13" t="s">
        <v>34</v>
      </c>
      <c r="AX425" s="13" t="s">
        <v>78</v>
      </c>
      <c r="AY425" s="241" t="s">
        <v>129</v>
      </c>
    </row>
    <row r="426" s="14" customFormat="1">
      <c r="A426" s="14"/>
      <c r="B426" s="242"/>
      <c r="C426" s="243"/>
      <c r="D426" s="233" t="s">
        <v>139</v>
      </c>
      <c r="E426" s="244" t="s">
        <v>1</v>
      </c>
      <c r="F426" s="245" t="s">
        <v>489</v>
      </c>
      <c r="G426" s="243"/>
      <c r="H426" s="246">
        <v>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139</v>
      </c>
      <c r="AU426" s="252" t="s">
        <v>88</v>
      </c>
      <c r="AV426" s="14" t="s">
        <v>88</v>
      </c>
      <c r="AW426" s="14" t="s">
        <v>34</v>
      </c>
      <c r="AX426" s="14" t="s">
        <v>78</v>
      </c>
      <c r="AY426" s="252" t="s">
        <v>129</v>
      </c>
    </row>
    <row r="427" s="14" customFormat="1">
      <c r="A427" s="14"/>
      <c r="B427" s="242"/>
      <c r="C427" s="243"/>
      <c r="D427" s="233" t="s">
        <v>139</v>
      </c>
      <c r="E427" s="244" t="s">
        <v>1</v>
      </c>
      <c r="F427" s="245" t="s">
        <v>493</v>
      </c>
      <c r="G427" s="243"/>
      <c r="H427" s="246">
        <v>1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139</v>
      </c>
      <c r="AU427" s="252" t="s">
        <v>88</v>
      </c>
      <c r="AV427" s="14" t="s">
        <v>88</v>
      </c>
      <c r="AW427" s="14" t="s">
        <v>34</v>
      </c>
      <c r="AX427" s="14" t="s">
        <v>78</v>
      </c>
      <c r="AY427" s="252" t="s">
        <v>129</v>
      </c>
    </row>
    <row r="428" s="14" customFormat="1">
      <c r="A428" s="14"/>
      <c r="B428" s="242"/>
      <c r="C428" s="243"/>
      <c r="D428" s="233" t="s">
        <v>139</v>
      </c>
      <c r="E428" s="244" t="s">
        <v>1</v>
      </c>
      <c r="F428" s="245" t="s">
        <v>491</v>
      </c>
      <c r="G428" s="243"/>
      <c r="H428" s="246">
        <v>1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2" t="s">
        <v>139</v>
      </c>
      <c r="AU428" s="252" t="s">
        <v>88</v>
      </c>
      <c r="AV428" s="14" t="s">
        <v>88</v>
      </c>
      <c r="AW428" s="14" t="s">
        <v>34</v>
      </c>
      <c r="AX428" s="14" t="s">
        <v>78</v>
      </c>
      <c r="AY428" s="252" t="s">
        <v>129</v>
      </c>
    </row>
    <row r="429" s="14" customFormat="1">
      <c r="A429" s="14"/>
      <c r="B429" s="242"/>
      <c r="C429" s="243"/>
      <c r="D429" s="233" t="s">
        <v>139</v>
      </c>
      <c r="E429" s="244" t="s">
        <v>1</v>
      </c>
      <c r="F429" s="245" t="s">
        <v>492</v>
      </c>
      <c r="G429" s="243"/>
      <c r="H429" s="246">
        <v>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139</v>
      </c>
      <c r="AU429" s="252" t="s">
        <v>88</v>
      </c>
      <c r="AV429" s="14" t="s">
        <v>88</v>
      </c>
      <c r="AW429" s="14" t="s">
        <v>34</v>
      </c>
      <c r="AX429" s="14" t="s">
        <v>78</v>
      </c>
      <c r="AY429" s="252" t="s">
        <v>129</v>
      </c>
    </row>
    <row r="430" s="14" customFormat="1">
      <c r="A430" s="14"/>
      <c r="B430" s="242"/>
      <c r="C430" s="243"/>
      <c r="D430" s="233" t="s">
        <v>139</v>
      </c>
      <c r="E430" s="244" t="s">
        <v>1</v>
      </c>
      <c r="F430" s="245" t="s">
        <v>494</v>
      </c>
      <c r="G430" s="243"/>
      <c r="H430" s="246">
        <v>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139</v>
      </c>
      <c r="AU430" s="252" t="s">
        <v>88</v>
      </c>
      <c r="AV430" s="14" t="s">
        <v>88</v>
      </c>
      <c r="AW430" s="14" t="s">
        <v>34</v>
      </c>
      <c r="AX430" s="14" t="s">
        <v>78</v>
      </c>
      <c r="AY430" s="252" t="s">
        <v>129</v>
      </c>
    </row>
    <row r="431" s="13" customFormat="1">
      <c r="A431" s="13"/>
      <c r="B431" s="231"/>
      <c r="C431" s="232"/>
      <c r="D431" s="233" t="s">
        <v>139</v>
      </c>
      <c r="E431" s="234" t="s">
        <v>1</v>
      </c>
      <c r="F431" s="235" t="s">
        <v>495</v>
      </c>
      <c r="G431" s="232"/>
      <c r="H431" s="234" t="s">
        <v>1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1" t="s">
        <v>139</v>
      </c>
      <c r="AU431" s="241" t="s">
        <v>88</v>
      </c>
      <c r="AV431" s="13" t="s">
        <v>86</v>
      </c>
      <c r="AW431" s="13" t="s">
        <v>34</v>
      </c>
      <c r="AX431" s="13" t="s">
        <v>78</v>
      </c>
      <c r="AY431" s="241" t="s">
        <v>129</v>
      </c>
    </row>
    <row r="432" s="13" customFormat="1">
      <c r="A432" s="13"/>
      <c r="B432" s="231"/>
      <c r="C432" s="232"/>
      <c r="D432" s="233" t="s">
        <v>139</v>
      </c>
      <c r="E432" s="234" t="s">
        <v>1</v>
      </c>
      <c r="F432" s="235" t="s">
        <v>205</v>
      </c>
      <c r="G432" s="232"/>
      <c r="H432" s="234" t="s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139</v>
      </c>
      <c r="AU432" s="241" t="s">
        <v>88</v>
      </c>
      <c r="AV432" s="13" t="s">
        <v>86</v>
      </c>
      <c r="AW432" s="13" t="s">
        <v>34</v>
      </c>
      <c r="AX432" s="13" t="s">
        <v>78</v>
      </c>
      <c r="AY432" s="241" t="s">
        <v>129</v>
      </c>
    </row>
    <row r="433" s="14" customFormat="1">
      <c r="A433" s="14"/>
      <c r="B433" s="242"/>
      <c r="C433" s="243"/>
      <c r="D433" s="233" t="s">
        <v>139</v>
      </c>
      <c r="E433" s="244" t="s">
        <v>1</v>
      </c>
      <c r="F433" s="245" t="s">
        <v>496</v>
      </c>
      <c r="G433" s="243"/>
      <c r="H433" s="246">
        <v>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139</v>
      </c>
      <c r="AU433" s="252" t="s">
        <v>88</v>
      </c>
      <c r="AV433" s="14" t="s">
        <v>88</v>
      </c>
      <c r="AW433" s="14" t="s">
        <v>34</v>
      </c>
      <c r="AX433" s="14" t="s">
        <v>78</v>
      </c>
      <c r="AY433" s="252" t="s">
        <v>129</v>
      </c>
    </row>
    <row r="434" s="14" customFormat="1">
      <c r="A434" s="14"/>
      <c r="B434" s="242"/>
      <c r="C434" s="243"/>
      <c r="D434" s="233" t="s">
        <v>139</v>
      </c>
      <c r="E434" s="244" t="s">
        <v>1</v>
      </c>
      <c r="F434" s="245" t="s">
        <v>497</v>
      </c>
      <c r="G434" s="243"/>
      <c r="H434" s="246">
        <v>1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139</v>
      </c>
      <c r="AU434" s="252" t="s">
        <v>88</v>
      </c>
      <c r="AV434" s="14" t="s">
        <v>88</v>
      </c>
      <c r="AW434" s="14" t="s">
        <v>34</v>
      </c>
      <c r="AX434" s="14" t="s">
        <v>78</v>
      </c>
      <c r="AY434" s="252" t="s">
        <v>129</v>
      </c>
    </row>
    <row r="435" s="14" customFormat="1">
      <c r="A435" s="14"/>
      <c r="B435" s="242"/>
      <c r="C435" s="243"/>
      <c r="D435" s="233" t="s">
        <v>139</v>
      </c>
      <c r="E435" s="244" t="s">
        <v>1</v>
      </c>
      <c r="F435" s="245" t="s">
        <v>498</v>
      </c>
      <c r="G435" s="243"/>
      <c r="H435" s="246">
        <v>1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139</v>
      </c>
      <c r="AU435" s="252" t="s">
        <v>88</v>
      </c>
      <c r="AV435" s="14" t="s">
        <v>88</v>
      </c>
      <c r="AW435" s="14" t="s">
        <v>34</v>
      </c>
      <c r="AX435" s="14" t="s">
        <v>78</v>
      </c>
      <c r="AY435" s="252" t="s">
        <v>129</v>
      </c>
    </row>
    <row r="436" s="14" customFormat="1">
      <c r="A436" s="14"/>
      <c r="B436" s="242"/>
      <c r="C436" s="243"/>
      <c r="D436" s="233" t="s">
        <v>139</v>
      </c>
      <c r="E436" s="244" t="s">
        <v>1</v>
      </c>
      <c r="F436" s="245" t="s">
        <v>499</v>
      </c>
      <c r="G436" s="243"/>
      <c r="H436" s="246">
        <v>1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139</v>
      </c>
      <c r="AU436" s="252" t="s">
        <v>88</v>
      </c>
      <c r="AV436" s="14" t="s">
        <v>88</v>
      </c>
      <c r="AW436" s="14" t="s">
        <v>34</v>
      </c>
      <c r="AX436" s="14" t="s">
        <v>78</v>
      </c>
      <c r="AY436" s="252" t="s">
        <v>129</v>
      </c>
    </row>
    <row r="437" s="14" customFormat="1">
      <c r="A437" s="14"/>
      <c r="B437" s="242"/>
      <c r="C437" s="243"/>
      <c r="D437" s="233" t="s">
        <v>139</v>
      </c>
      <c r="E437" s="244" t="s">
        <v>1</v>
      </c>
      <c r="F437" s="245" t="s">
        <v>500</v>
      </c>
      <c r="G437" s="243"/>
      <c r="H437" s="246">
        <v>1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2" t="s">
        <v>139</v>
      </c>
      <c r="AU437" s="252" t="s">
        <v>88</v>
      </c>
      <c r="AV437" s="14" t="s">
        <v>88</v>
      </c>
      <c r="AW437" s="14" t="s">
        <v>34</v>
      </c>
      <c r="AX437" s="14" t="s">
        <v>78</v>
      </c>
      <c r="AY437" s="252" t="s">
        <v>129</v>
      </c>
    </row>
    <row r="438" s="14" customFormat="1">
      <c r="A438" s="14"/>
      <c r="B438" s="242"/>
      <c r="C438" s="243"/>
      <c r="D438" s="233" t="s">
        <v>139</v>
      </c>
      <c r="E438" s="244" t="s">
        <v>1</v>
      </c>
      <c r="F438" s="245" t="s">
        <v>501</v>
      </c>
      <c r="G438" s="243"/>
      <c r="H438" s="246">
        <v>2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139</v>
      </c>
      <c r="AU438" s="252" t="s">
        <v>88</v>
      </c>
      <c r="AV438" s="14" t="s">
        <v>88</v>
      </c>
      <c r="AW438" s="14" t="s">
        <v>34</v>
      </c>
      <c r="AX438" s="14" t="s">
        <v>78</v>
      </c>
      <c r="AY438" s="252" t="s">
        <v>129</v>
      </c>
    </row>
    <row r="439" s="14" customFormat="1">
      <c r="A439" s="14"/>
      <c r="B439" s="242"/>
      <c r="C439" s="243"/>
      <c r="D439" s="233" t="s">
        <v>139</v>
      </c>
      <c r="E439" s="244" t="s">
        <v>1</v>
      </c>
      <c r="F439" s="245" t="s">
        <v>496</v>
      </c>
      <c r="G439" s="243"/>
      <c r="H439" s="246">
        <v>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139</v>
      </c>
      <c r="AU439" s="252" t="s">
        <v>88</v>
      </c>
      <c r="AV439" s="14" t="s">
        <v>88</v>
      </c>
      <c r="AW439" s="14" t="s">
        <v>34</v>
      </c>
      <c r="AX439" s="14" t="s">
        <v>78</v>
      </c>
      <c r="AY439" s="252" t="s">
        <v>129</v>
      </c>
    </row>
    <row r="440" s="14" customFormat="1">
      <c r="A440" s="14"/>
      <c r="B440" s="242"/>
      <c r="C440" s="243"/>
      <c r="D440" s="233" t="s">
        <v>139</v>
      </c>
      <c r="E440" s="244" t="s">
        <v>1</v>
      </c>
      <c r="F440" s="245" t="s">
        <v>502</v>
      </c>
      <c r="G440" s="243"/>
      <c r="H440" s="246">
        <v>1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139</v>
      </c>
      <c r="AU440" s="252" t="s">
        <v>88</v>
      </c>
      <c r="AV440" s="14" t="s">
        <v>88</v>
      </c>
      <c r="AW440" s="14" t="s">
        <v>34</v>
      </c>
      <c r="AX440" s="14" t="s">
        <v>78</v>
      </c>
      <c r="AY440" s="252" t="s">
        <v>129</v>
      </c>
    </row>
    <row r="441" s="14" customFormat="1">
      <c r="A441" s="14"/>
      <c r="B441" s="242"/>
      <c r="C441" s="243"/>
      <c r="D441" s="233" t="s">
        <v>139</v>
      </c>
      <c r="E441" s="244" t="s">
        <v>1</v>
      </c>
      <c r="F441" s="245" t="s">
        <v>503</v>
      </c>
      <c r="G441" s="243"/>
      <c r="H441" s="246">
        <v>1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139</v>
      </c>
      <c r="AU441" s="252" t="s">
        <v>88</v>
      </c>
      <c r="AV441" s="14" t="s">
        <v>88</v>
      </c>
      <c r="AW441" s="14" t="s">
        <v>34</v>
      </c>
      <c r="AX441" s="14" t="s">
        <v>78</v>
      </c>
      <c r="AY441" s="252" t="s">
        <v>129</v>
      </c>
    </row>
    <row r="442" s="14" customFormat="1">
      <c r="A442" s="14"/>
      <c r="B442" s="242"/>
      <c r="C442" s="243"/>
      <c r="D442" s="233" t="s">
        <v>139</v>
      </c>
      <c r="E442" s="244" t="s">
        <v>1</v>
      </c>
      <c r="F442" s="245" t="s">
        <v>504</v>
      </c>
      <c r="G442" s="243"/>
      <c r="H442" s="246">
        <v>2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139</v>
      </c>
      <c r="AU442" s="252" t="s">
        <v>88</v>
      </c>
      <c r="AV442" s="14" t="s">
        <v>88</v>
      </c>
      <c r="AW442" s="14" t="s">
        <v>34</v>
      </c>
      <c r="AX442" s="14" t="s">
        <v>78</v>
      </c>
      <c r="AY442" s="252" t="s">
        <v>129</v>
      </c>
    </row>
    <row r="443" s="13" customFormat="1">
      <c r="A443" s="13"/>
      <c r="B443" s="231"/>
      <c r="C443" s="232"/>
      <c r="D443" s="233" t="s">
        <v>139</v>
      </c>
      <c r="E443" s="234" t="s">
        <v>1</v>
      </c>
      <c r="F443" s="235" t="s">
        <v>208</v>
      </c>
      <c r="G443" s="232"/>
      <c r="H443" s="234" t="s">
        <v>1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139</v>
      </c>
      <c r="AU443" s="241" t="s">
        <v>88</v>
      </c>
      <c r="AV443" s="13" t="s">
        <v>86</v>
      </c>
      <c r="AW443" s="13" t="s">
        <v>34</v>
      </c>
      <c r="AX443" s="13" t="s">
        <v>78</v>
      </c>
      <c r="AY443" s="241" t="s">
        <v>129</v>
      </c>
    </row>
    <row r="444" s="14" customFormat="1">
      <c r="A444" s="14"/>
      <c r="B444" s="242"/>
      <c r="C444" s="243"/>
      <c r="D444" s="233" t="s">
        <v>139</v>
      </c>
      <c r="E444" s="244" t="s">
        <v>1</v>
      </c>
      <c r="F444" s="245" t="s">
        <v>496</v>
      </c>
      <c r="G444" s="243"/>
      <c r="H444" s="246">
        <v>1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139</v>
      </c>
      <c r="AU444" s="252" t="s">
        <v>88</v>
      </c>
      <c r="AV444" s="14" t="s">
        <v>88</v>
      </c>
      <c r="AW444" s="14" t="s">
        <v>34</v>
      </c>
      <c r="AX444" s="14" t="s">
        <v>78</v>
      </c>
      <c r="AY444" s="252" t="s">
        <v>129</v>
      </c>
    </row>
    <row r="445" s="14" customFormat="1">
      <c r="A445" s="14"/>
      <c r="B445" s="242"/>
      <c r="C445" s="243"/>
      <c r="D445" s="233" t="s">
        <v>139</v>
      </c>
      <c r="E445" s="244" t="s">
        <v>1</v>
      </c>
      <c r="F445" s="245" t="s">
        <v>505</v>
      </c>
      <c r="G445" s="243"/>
      <c r="H445" s="246">
        <v>2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139</v>
      </c>
      <c r="AU445" s="252" t="s">
        <v>88</v>
      </c>
      <c r="AV445" s="14" t="s">
        <v>88</v>
      </c>
      <c r="AW445" s="14" t="s">
        <v>34</v>
      </c>
      <c r="AX445" s="14" t="s">
        <v>78</v>
      </c>
      <c r="AY445" s="252" t="s">
        <v>129</v>
      </c>
    </row>
    <row r="446" s="14" customFormat="1">
      <c r="A446" s="14"/>
      <c r="B446" s="242"/>
      <c r="C446" s="243"/>
      <c r="D446" s="233" t="s">
        <v>139</v>
      </c>
      <c r="E446" s="244" t="s">
        <v>1</v>
      </c>
      <c r="F446" s="245" t="s">
        <v>498</v>
      </c>
      <c r="G446" s="243"/>
      <c r="H446" s="246">
        <v>1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139</v>
      </c>
      <c r="AU446" s="252" t="s">
        <v>88</v>
      </c>
      <c r="AV446" s="14" t="s">
        <v>88</v>
      </c>
      <c r="AW446" s="14" t="s">
        <v>34</v>
      </c>
      <c r="AX446" s="14" t="s">
        <v>78</v>
      </c>
      <c r="AY446" s="252" t="s">
        <v>129</v>
      </c>
    </row>
    <row r="447" s="14" customFormat="1">
      <c r="A447" s="14"/>
      <c r="B447" s="242"/>
      <c r="C447" s="243"/>
      <c r="D447" s="233" t="s">
        <v>139</v>
      </c>
      <c r="E447" s="244" t="s">
        <v>1</v>
      </c>
      <c r="F447" s="245" t="s">
        <v>499</v>
      </c>
      <c r="G447" s="243"/>
      <c r="H447" s="246">
        <v>1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139</v>
      </c>
      <c r="AU447" s="252" t="s">
        <v>88</v>
      </c>
      <c r="AV447" s="14" t="s">
        <v>88</v>
      </c>
      <c r="AW447" s="14" t="s">
        <v>34</v>
      </c>
      <c r="AX447" s="14" t="s">
        <v>78</v>
      </c>
      <c r="AY447" s="252" t="s">
        <v>129</v>
      </c>
    </row>
    <row r="448" s="14" customFormat="1">
      <c r="A448" s="14"/>
      <c r="B448" s="242"/>
      <c r="C448" s="243"/>
      <c r="D448" s="233" t="s">
        <v>139</v>
      </c>
      <c r="E448" s="244" t="s">
        <v>1</v>
      </c>
      <c r="F448" s="245" t="s">
        <v>500</v>
      </c>
      <c r="G448" s="243"/>
      <c r="H448" s="246">
        <v>1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139</v>
      </c>
      <c r="AU448" s="252" t="s">
        <v>88</v>
      </c>
      <c r="AV448" s="14" t="s">
        <v>88</v>
      </c>
      <c r="AW448" s="14" t="s">
        <v>34</v>
      </c>
      <c r="AX448" s="14" t="s">
        <v>78</v>
      </c>
      <c r="AY448" s="252" t="s">
        <v>129</v>
      </c>
    </row>
    <row r="449" s="14" customFormat="1">
      <c r="A449" s="14"/>
      <c r="B449" s="242"/>
      <c r="C449" s="243"/>
      <c r="D449" s="233" t="s">
        <v>139</v>
      </c>
      <c r="E449" s="244" t="s">
        <v>1</v>
      </c>
      <c r="F449" s="245" t="s">
        <v>501</v>
      </c>
      <c r="G449" s="243"/>
      <c r="H449" s="246">
        <v>2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139</v>
      </c>
      <c r="AU449" s="252" t="s">
        <v>88</v>
      </c>
      <c r="AV449" s="14" t="s">
        <v>88</v>
      </c>
      <c r="AW449" s="14" t="s">
        <v>34</v>
      </c>
      <c r="AX449" s="14" t="s">
        <v>78</v>
      </c>
      <c r="AY449" s="252" t="s">
        <v>129</v>
      </c>
    </row>
    <row r="450" s="14" customFormat="1">
      <c r="A450" s="14"/>
      <c r="B450" s="242"/>
      <c r="C450" s="243"/>
      <c r="D450" s="233" t="s">
        <v>139</v>
      </c>
      <c r="E450" s="244" t="s">
        <v>1</v>
      </c>
      <c r="F450" s="245" t="s">
        <v>496</v>
      </c>
      <c r="G450" s="243"/>
      <c r="H450" s="246">
        <v>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139</v>
      </c>
      <c r="AU450" s="252" t="s">
        <v>88</v>
      </c>
      <c r="AV450" s="14" t="s">
        <v>88</v>
      </c>
      <c r="AW450" s="14" t="s">
        <v>34</v>
      </c>
      <c r="AX450" s="14" t="s">
        <v>78</v>
      </c>
      <c r="AY450" s="252" t="s">
        <v>129</v>
      </c>
    </row>
    <row r="451" s="14" customFormat="1">
      <c r="A451" s="14"/>
      <c r="B451" s="242"/>
      <c r="C451" s="243"/>
      <c r="D451" s="233" t="s">
        <v>139</v>
      </c>
      <c r="E451" s="244" t="s">
        <v>1</v>
      </c>
      <c r="F451" s="245" t="s">
        <v>499</v>
      </c>
      <c r="G451" s="243"/>
      <c r="H451" s="246">
        <v>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139</v>
      </c>
      <c r="AU451" s="252" t="s">
        <v>88</v>
      </c>
      <c r="AV451" s="14" t="s">
        <v>88</v>
      </c>
      <c r="AW451" s="14" t="s">
        <v>34</v>
      </c>
      <c r="AX451" s="14" t="s">
        <v>78</v>
      </c>
      <c r="AY451" s="252" t="s">
        <v>129</v>
      </c>
    </row>
    <row r="452" s="14" customFormat="1">
      <c r="A452" s="14"/>
      <c r="B452" s="242"/>
      <c r="C452" s="243"/>
      <c r="D452" s="233" t="s">
        <v>139</v>
      </c>
      <c r="E452" s="244" t="s">
        <v>1</v>
      </c>
      <c r="F452" s="245" t="s">
        <v>506</v>
      </c>
      <c r="G452" s="243"/>
      <c r="H452" s="246">
        <v>1</v>
      </c>
      <c r="I452" s="247"/>
      <c r="J452" s="243"/>
      <c r="K452" s="243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139</v>
      </c>
      <c r="AU452" s="252" t="s">
        <v>88</v>
      </c>
      <c r="AV452" s="14" t="s">
        <v>88</v>
      </c>
      <c r="AW452" s="14" t="s">
        <v>34</v>
      </c>
      <c r="AX452" s="14" t="s">
        <v>78</v>
      </c>
      <c r="AY452" s="252" t="s">
        <v>129</v>
      </c>
    </row>
    <row r="453" s="14" customFormat="1">
      <c r="A453" s="14"/>
      <c r="B453" s="242"/>
      <c r="C453" s="243"/>
      <c r="D453" s="233" t="s">
        <v>139</v>
      </c>
      <c r="E453" s="244" t="s">
        <v>1</v>
      </c>
      <c r="F453" s="245" t="s">
        <v>503</v>
      </c>
      <c r="G453" s="243"/>
      <c r="H453" s="246">
        <v>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139</v>
      </c>
      <c r="AU453" s="252" t="s">
        <v>88</v>
      </c>
      <c r="AV453" s="14" t="s">
        <v>88</v>
      </c>
      <c r="AW453" s="14" t="s">
        <v>34</v>
      </c>
      <c r="AX453" s="14" t="s">
        <v>78</v>
      </c>
      <c r="AY453" s="252" t="s">
        <v>129</v>
      </c>
    </row>
    <row r="454" s="14" customFormat="1">
      <c r="A454" s="14"/>
      <c r="B454" s="242"/>
      <c r="C454" s="243"/>
      <c r="D454" s="233" t="s">
        <v>139</v>
      </c>
      <c r="E454" s="244" t="s">
        <v>1</v>
      </c>
      <c r="F454" s="245" t="s">
        <v>507</v>
      </c>
      <c r="G454" s="243"/>
      <c r="H454" s="246">
        <v>1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139</v>
      </c>
      <c r="AU454" s="252" t="s">
        <v>88</v>
      </c>
      <c r="AV454" s="14" t="s">
        <v>88</v>
      </c>
      <c r="AW454" s="14" t="s">
        <v>34</v>
      </c>
      <c r="AX454" s="14" t="s">
        <v>78</v>
      </c>
      <c r="AY454" s="252" t="s">
        <v>129</v>
      </c>
    </row>
    <row r="455" s="15" customFormat="1">
      <c r="A455" s="15"/>
      <c r="B455" s="253"/>
      <c r="C455" s="254"/>
      <c r="D455" s="233" t="s">
        <v>139</v>
      </c>
      <c r="E455" s="255" t="s">
        <v>1</v>
      </c>
      <c r="F455" s="256" t="s">
        <v>157</v>
      </c>
      <c r="G455" s="254"/>
      <c r="H455" s="257">
        <v>40</v>
      </c>
      <c r="I455" s="258"/>
      <c r="J455" s="254"/>
      <c r="K455" s="254"/>
      <c r="L455" s="259"/>
      <c r="M455" s="260"/>
      <c r="N455" s="261"/>
      <c r="O455" s="261"/>
      <c r="P455" s="261"/>
      <c r="Q455" s="261"/>
      <c r="R455" s="261"/>
      <c r="S455" s="261"/>
      <c r="T455" s="262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3" t="s">
        <v>139</v>
      </c>
      <c r="AU455" s="263" t="s">
        <v>88</v>
      </c>
      <c r="AV455" s="15" t="s">
        <v>137</v>
      </c>
      <c r="AW455" s="15" t="s">
        <v>34</v>
      </c>
      <c r="AX455" s="15" t="s">
        <v>86</v>
      </c>
      <c r="AY455" s="263" t="s">
        <v>129</v>
      </c>
    </row>
    <row r="456" s="2" customFormat="1" ht="24.15" customHeight="1">
      <c r="A456" s="38"/>
      <c r="B456" s="39"/>
      <c r="C456" s="218" t="s">
        <v>508</v>
      </c>
      <c r="D456" s="218" t="s">
        <v>132</v>
      </c>
      <c r="E456" s="219" t="s">
        <v>509</v>
      </c>
      <c r="F456" s="220" t="s">
        <v>510</v>
      </c>
      <c r="G456" s="221" t="s">
        <v>146</v>
      </c>
      <c r="H456" s="222">
        <v>4</v>
      </c>
      <c r="I456" s="223"/>
      <c r="J456" s="224">
        <f>ROUND(I456*H456,2)</f>
        <v>0</v>
      </c>
      <c r="K456" s="220" t="s">
        <v>136</v>
      </c>
      <c r="L456" s="44"/>
      <c r="M456" s="225" t="s">
        <v>1</v>
      </c>
      <c r="N456" s="226" t="s">
        <v>43</v>
      </c>
      <c r="O456" s="91"/>
      <c r="P456" s="227">
        <f>O456*H456</f>
        <v>0</v>
      </c>
      <c r="Q456" s="227">
        <v>0</v>
      </c>
      <c r="R456" s="227">
        <f>Q456*H456</f>
        <v>0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277</v>
      </c>
      <c r="AT456" s="229" t="s">
        <v>132</v>
      </c>
      <c r="AU456" s="229" t="s">
        <v>88</v>
      </c>
      <c r="AY456" s="17" t="s">
        <v>129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86</v>
      </c>
      <c r="BK456" s="230">
        <f>ROUND(I456*H456,2)</f>
        <v>0</v>
      </c>
      <c r="BL456" s="17" t="s">
        <v>277</v>
      </c>
      <c r="BM456" s="229" t="s">
        <v>511</v>
      </c>
    </row>
    <row r="457" s="13" customFormat="1">
      <c r="A457" s="13"/>
      <c r="B457" s="231"/>
      <c r="C457" s="232"/>
      <c r="D457" s="233" t="s">
        <v>139</v>
      </c>
      <c r="E457" s="234" t="s">
        <v>1</v>
      </c>
      <c r="F457" s="235" t="s">
        <v>512</v>
      </c>
      <c r="G457" s="232"/>
      <c r="H457" s="234" t="s">
        <v>1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139</v>
      </c>
      <c r="AU457" s="241" t="s">
        <v>88</v>
      </c>
      <c r="AV457" s="13" t="s">
        <v>86</v>
      </c>
      <c r="AW457" s="13" t="s">
        <v>34</v>
      </c>
      <c r="AX457" s="13" t="s">
        <v>78</v>
      </c>
      <c r="AY457" s="241" t="s">
        <v>129</v>
      </c>
    </row>
    <row r="458" s="13" customFormat="1">
      <c r="A458" s="13"/>
      <c r="B458" s="231"/>
      <c r="C458" s="232"/>
      <c r="D458" s="233" t="s">
        <v>139</v>
      </c>
      <c r="E458" s="234" t="s">
        <v>1</v>
      </c>
      <c r="F458" s="235" t="s">
        <v>513</v>
      </c>
      <c r="G458" s="232"/>
      <c r="H458" s="234" t="s">
        <v>1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1" t="s">
        <v>139</v>
      </c>
      <c r="AU458" s="241" t="s">
        <v>88</v>
      </c>
      <c r="AV458" s="13" t="s">
        <v>86</v>
      </c>
      <c r="AW458" s="13" t="s">
        <v>34</v>
      </c>
      <c r="AX458" s="13" t="s">
        <v>78</v>
      </c>
      <c r="AY458" s="241" t="s">
        <v>129</v>
      </c>
    </row>
    <row r="459" s="14" customFormat="1">
      <c r="A459" s="14"/>
      <c r="B459" s="242"/>
      <c r="C459" s="243"/>
      <c r="D459" s="233" t="s">
        <v>139</v>
      </c>
      <c r="E459" s="244" t="s">
        <v>1</v>
      </c>
      <c r="F459" s="245" t="s">
        <v>86</v>
      </c>
      <c r="G459" s="243"/>
      <c r="H459" s="246">
        <v>1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139</v>
      </c>
      <c r="AU459" s="252" t="s">
        <v>88</v>
      </c>
      <c r="AV459" s="14" t="s">
        <v>88</v>
      </c>
      <c r="AW459" s="14" t="s">
        <v>34</v>
      </c>
      <c r="AX459" s="14" t="s">
        <v>78</v>
      </c>
      <c r="AY459" s="252" t="s">
        <v>129</v>
      </c>
    </row>
    <row r="460" s="13" customFormat="1">
      <c r="A460" s="13"/>
      <c r="B460" s="231"/>
      <c r="C460" s="232"/>
      <c r="D460" s="233" t="s">
        <v>139</v>
      </c>
      <c r="E460" s="234" t="s">
        <v>1</v>
      </c>
      <c r="F460" s="235" t="s">
        <v>514</v>
      </c>
      <c r="G460" s="232"/>
      <c r="H460" s="234" t="s">
        <v>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139</v>
      </c>
      <c r="AU460" s="241" t="s">
        <v>88</v>
      </c>
      <c r="AV460" s="13" t="s">
        <v>86</v>
      </c>
      <c r="AW460" s="13" t="s">
        <v>34</v>
      </c>
      <c r="AX460" s="13" t="s">
        <v>78</v>
      </c>
      <c r="AY460" s="241" t="s">
        <v>129</v>
      </c>
    </row>
    <row r="461" s="14" customFormat="1">
      <c r="A461" s="14"/>
      <c r="B461" s="242"/>
      <c r="C461" s="243"/>
      <c r="D461" s="233" t="s">
        <v>139</v>
      </c>
      <c r="E461" s="244" t="s">
        <v>1</v>
      </c>
      <c r="F461" s="245" t="s">
        <v>88</v>
      </c>
      <c r="G461" s="243"/>
      <c r="H461" s="246">
        <v>2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139</v>
      </c>
      <c r="AU461" s="252" t="s">
        <v>88</v>
      </c>
      <c r="AV461" s="14" t="s">
        <v>88</v>
      </c>
      <c r="AW461" s="14" t="s">
        <v>34</v>
      </c>
      <c r="AX461" s="14" t="s">
        <v>78</v>
      </c>
      <c r="AY461" s="252" t="s">
        <v>129</v>
      </c>
    </row>
    <row r="462" s="13" customFormat="1">
      <c r="A462" s="13"/>
      <c r="B462" s="231"/>
      <c r="C462" s="232"/>
      <c r="D462" s="233" t="s">
        <v>139</v>
      </c>
      <c r="E462" s="234" t="s">
        <v>1</v>
      </c>
      <c r="F462" s="235" t="s">
        <v>515</v>
      </c>
      <c r="G462" s="232"/>
      <c r="H462" s="234" t="s">
        <v>1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139</v>
      </c>
      <c r="AU462" s="241" t="s">
        <v>88</v>
      </c>
      <c r="AV462" s="13" t="s">
        <v>86</v>
      </c>
      <c r="AW462" s="13" t="s">
        <v>34</v>
      </c>
      <c r="AX462" s="13" t="s">
        <v>78</v>
      </c>
      <c r="AY462" s="241" t="s">
        <v>129</v>
      </c>
    </row>
    <row r="463" s="14" customFormat="1">
      <c r="A463" s="14"/>
      <c r="B463" s="242"/>
      <c r="C463" s="243"/>
      <c r="D463" s="233" t="s">
        <v>139</v>
      </c>
      <c r="E463" s="244" t="s">
        <v>1</v>
      </c>
      <c r="F463" s="245" t="s">
        <v>86</v>
      </c>
      <c r="G463" s="243"/>
      <c r="H463" s="246">
        <v>1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139</v>
      </c>
      <c r="AU463" s="252" t="s">
        <v>88</v>
      </c>
      <c r="AV463" s="14" t="s">
        <v>88</v>
      </c>
      <c r="AW463" s="14" t="s">
        <v>34</v>
      </c>
      <c r="AX463" s="14" t="s">
        <v>78</v>
      </c>
      <c r="AY463" s="252" t="s">
        <v>129</v>
      </c>
    </row>
    <row r="464" s="15" customFormat="1">
      <c r="A464" s="15"/>
      <c r="B464" s="253"/>
      <c r="C464" s="254"/>
      <c r="D464" s="233" t="s">
        <v>139</v>
      </c>
      <c r="E464" s="255" t="s">
        <v>1</v>
      </c>
      <c r="F464" s="256" t="s">
        <v>157</v>
      </c>
      <c r="G464" s="254"/>
      <c r="H464" s="257">
        <v>4</v>
      </c>
      <c r="I464" s="258"/>
      <c r="J464" s="254"/>
      <c r="K464" s="254"/>
      <c r="L464" s="259"/>
      <c r="M464" s="260"/>
      <c r="N464" s="261"/>
      <c r="O464" s="261"/>
      <c r="P464" s="261"/>
      <c r="Q464" s="261"/>
      <c r="R464" s="261"/>
      <c r="S464" s="261"/>
      <c r="T464" s="26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3" t="s">
        <v>139</v>
      </c>
      <c r="AU464" s="263" t="s">
        <v>88</v>
      </c>
      <c r="AV464" s="15" t="s">
        <v>137</v>
      </c>
      <c r="AW464" s="15" t="s">
        <v>34</v>
      </c>
      <c r="AX464" s="15" t="s">
        <v>86</v>
      </c>
      <c r="AY464" s="263" t="s">
        <v>129</v>
      </c>
    </row>
    <row r="465" s="2" customFormat="1" ht="24.15" customHeight="1">
      <c r="A465" s="38"/>
      <c r="B465" s="39"/>
      <c r="C465" s="218" t="s">
        <v>516</v>
      </c>
      <c r="D465" s="218" t="s">
        <v>132</v>
      </c>
      <c r="E465" s="219" t="s">
        <v>517</v>
      </c>
      <c r="F465" s="220" t="s">
        <v>518</v>
      </c>
      <c r="G465" s="221" t="s">
        <v>146</v>
      </c>
      <c r="H465" s="222">
        <v>13</v>
      </c>
      <c r="I465" s="223"/>
      <c r="J465" s="224">
        <f>ROUND(I465*H465,2)</f>
        <v>0</v>
      </c>
      <c r="K465" s="220" t="s">
        <v>136</v>
      </c>
      <c r="L465" s="44"/>
      <c r="M465" s="225" t="s">
        <v>1</v>
      </c>
      <c r="N465" s="226" t="s">
        <v>43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137</v>
      </c>
      <c r="AT465" s="229" t="s">
        <v>132</v>
      </c>
      <c r="AU465" s="229" t="s">
        <v>88</v>
      </c>
      <c r="AY465" s="17" t="s">
        <v>129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86</v>
      </c>
      <c r="BK465" s="230">
        <f>ROUND(I465*H465,2)</f>
        <v>0</v>
      </c>
      <c r="BL465" s="17" t="s">
        <v>137</v>
      </c>
      <c r="BM465" s="229" t="s">
        <v>519</v>
      </c>
    </row>
    <row r="466" s="13" customFormat="1">
      <c r="A466" s="13"/>
      <c r="B466" s="231"/>
      <c r="C466" s="232"/>
      <c r="D466" s="233" t="s">
        <v>139</v>
      </c>
      <c r="E466" s="234" t="s">
        <v>1</v>
      </c>
      <c r="F466" s="235" t="s">
        <v>520</v>
      </c>
      <c r="G466" s="232"/>
      <c r="H466" s="234" t="s">
        <v>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139</v>
      </c>
      <c r="AU466" s="241" t="s">
        <v>88</v>
      </c>
      <c r="AV466" s="13" t="s">
        <v>86</v>
      </c>
      <c r="AW466" s="13" t="s">
        <v>34</v>
      </c>
      <c r="AX466" s="13" t="s">
        <v>78</v>
      </c>
      <c r="AY466" s="241" t="s">
        <v>129</v>
      </c>
    </row>
    <row r="467" s="13" customFormat="1">
      <c r="A467" s="13"/>
      <c r="B467" s="231"/>
      <c r="C467" s="232"/>
      <c r="D467" s="233" t="s">
        <v>139</v>
      </c>
      <c r="E467" s="234" t="s">
        <v>1</v>
      </c>
      <c r="F467" s="235" t="s">
        <v>521</v>
      </c>
      <c r="G467" s="232"/>
      <c r="H467" s="234" t="s">
        <v>1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139</v>
      </c>
      <c r="AU467" s="241" t="s">
        <v>88</v>
      </c>
      <c r="AV467" s="13" t="s">
        <v>86</v>
      </c>
      <c r="AW467" s="13" t="s">
        <v>34</v>
      </c>
      <c r="AX467" s="13" t="s">
        <v>78</v>
      </c>
      <c r="AY467" s="241" t="s">
        <v>129</v>
      </c>
    </row>
    <row r="468" s="14" customFormat="1">
      <c r="A468" s="14"/>
      <c r="B468" s="242"/>
      <c r="C468" s="243"/>
      <c r="D468" s="233" t="s">
        <v>139</v>
      </c>
      <c r="E468" s="244" t="s">
        <v>1</v>
      </c>
      <c r="F468" s="245" t="s">
        <v>86</v>
      </c>
      <c r="G468" s="243"/>
      <c r="H468" s="246">
        <v>1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139</v>
      </c>
      <c r="AU468" s="252" t="s">
        <v>88</v>
      </c>
      <c r="AV468" s="14" t="s">
        <v>88</v>
      </c>
      <c r="AW468" s="14" t="s">
        <v>34</v>
      </c>
      <c r="AX468" s="14" t="s">
        <v>78</v>
      </c>
      <c r="AY468" s="252" t="s">
        <v>129</v>
      </c>
    </row>
    <row r="469" s="13" customFormat="1">
      <c r="A469" s="13"/>
      <c r="B469" s="231"/>
      <c r="C469" s="232"/>
      <c r="D469" s="233" t="s">
        <v>139</v>
      </c>
      <c r="E469" s="234" t="s">
        <v>1</v>
      </c>
      <c r="F469" s="235" t="s">
        <v>522</v>
      </c>
      <c r="G469" s="232"/>
      <c r="H469" s="234" t="s">
        <v>1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139</v>
      </c>
      <c r="AU469" s="241" t="s">
        <v>88</v>
      </c>
      <c r="AV469" s="13" t="s">
        <v>86</v>
      </c>
      <c r="AW469" s="13" t="s">
        <v>34</v>
      </c>
      <c r="AX469" s="13" t="s">
        <v>78</v>
      </c>
      <c r="AY469" s="241" t="s">
        <v>129</v>
      </c>
    </row>
    <row r="470" s="14" customFormat="1">
      <c r="A470" s="14"/>
      <c r="B470" s="242"/>
      <c r="C470" s="243"/>
      <c r="D470" s="233" t="s">
        <v>139</v>
      </c>
      <c r="E470" s="244" t="s">
        <v>1</v>
      </c>
      <c r="F470" s="245" t="s">
        <v>86</v>
      </c>
      <c r="G470" s="243"/>
      <c r="H470" s="246">
        <v>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139</v>
      </c>
      <c r="AU470" s="252" t="s">
        <v>88</v>
      </c>
      <c r="AV470" s="14" t="s">
        <v>88</v>
      </c>
      <c r="AW470" s="14" t="s">
        <v>34</v>
      </c>
      <c r="AX470" s="14" t="s">
        <v>78</v>
      </c>
      <c r="AY470" s="252" t="s">
        <v>129</v>
      </c>
    </row>
    <row r="471" s="13" customFormat="1">
      <c r="A471" s="13"/>
      <c r="B471" s="231"/>
      <c r="C471" s="232"/>
      <c r="D471" s="233" t="s">
        <v>139</v>
      </c>
      <c r="E471" s="234" t="s">
        <v>1</v>
      </c>
      <c r="F471" s="235" t="s">
        <v>523</v>
      </c>
      <c r="G471" s="232"/>
      <c r="H471" s="234" t="s">
        <v>1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139</v>
      </c>
      <c r="AU471" s="241" t="s">
        <v>88</v>
      </c>
      <c r="AV471" s="13" t="s">
        <v>86</v>
      </c>
      <c r="AW471" s="13" t="s">
        <v>34</v>
      </c>
      <c r="AX471" s="13" t="s">
        <v>78</v>
      </c>
      <c r="AY471" s="241" t="s">
        <v>129</v>
      </c>
    </row>
    <row r="472" s="14" customFormat="1">
      <c r="A472" s="14"/>
      <c r="B472" s="242"/>
      <c r="C472" s="243"/>
      <c r="D472" s="233" t="s">
        <v>139</v>
      </c>
      <c r="E472" s="244" t="s">
        <v>1</v>
      </c>
      <c r="F472" s="245" t="s">
        <v>171</v>
      </c>
      <c r="G472" s="243"/>
      <c r="H472" s="246">
        <v>5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139</v>
      </c>
      <c r="AU472" s="252" t="s">
        <v>88</v>
      </c>
      <c r="AV472" s="14" t="s">
        <v>88</v>
      </c>
      <c r="AW472" s="14" t="s">
        <v>34</v>
      </c>
      <c r="AX472" s="14" t="s">
        <v>78</v>
      </c>
      <c r="AY472" s="252" t="s">
        <v>129</v>
      </c>
    </row>
    <row r="473" s="13" customFormat="1">
      <c r="A473" s="13"/>
      <c r="B473" s="231"/>
      <c r="C473" s="232"/>
      <c r="D473" s="233" t="s">
        <v>139</v>
      </c>
      <c r="E473" s="234" t="s">
        <v>1</v>
      </c>
      <c r="F473" s="235" t="s">
        <v>524</v>
      </c>
      <c r="G473" s="232"/>
      <c r="H473" s="234" t="s">
        <v>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139</v>
      </c>
      <c r="AU473" s="241" t="s">
        <v>88</v>
      </c>
      <c r="AV473" s="13" t="s">
        <v>86</v>
      </c>
      <c r="AW473" s="13" t="s">
        <v>34</v>
      </c>
      <c r="AX473" s="13" t="s">
        <v>78</v>
      </c>
      <c r="AY473" s="241" t="s">
        <v>129</v>
      </c>
    </row>
    <row r="474" s="14" customFormat="1">
      <c r="A474" s="14"/>
      <c r="B474" s="242"/>
      <c r="C474" s="243"/>
      <c r="D474" s="233" t="s">
        <v>139</v>
      </c>
      <c r="E474" s="244" t="s">
        <v>1</v>
      </c>
      <c r="F474" s="245" t="s">
        <v>142</v>
      </c>
      <c r="G474" s="243"/>
      <c r="H474" s="246">
        <v>6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139</v>
      </c>
      <c r="AU474" s="252" t="s">
        <v>88</v>
      </c>
      <c r="AV474" s="14" t="s">
        <v>88</v>
      </c>
      <c r="AW474" s="14" t="s">
        <v>34</v>
      </c>
      <c r="AX474" s="14" t="s">
        <v>78</v>
      </c>
      <c r="AY474" s="252" t="s">
        <v>129</v>
      </c>
    </row>
    <row r="475" s="15" customFormat="1">
      <c r="A475" s="15"/>
      <c r="B475" s="253"/>
      <c r="C475" s="254"/>
      <c r="D475" s="233" t="s">
        <v>139</v>
      </c>
      <c r="E475" s="255" t="s">
        <v>1</v>
      </c>
      <c r="F475" s="256" t="s">
        <v>157</v>
      </c>
      <c r="G475" s="254"/>
      <c r="H475" s="257">
        <v>13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3" t="s">
        <v>139</v>
      </c>
      <c r="AU475" s="263" t="s">
        <v>88</v>
      </c>
      <c r="AV475" s="15" t="s">
        <v>137</v>
      </c>
      <c r="AW475" s="15" t="s">
        <v>34</v>
      </c>
      <c r="AX475" s="15" t="s">
        <v>86</v>
      </c>
      <c r="AY475" s="263" t="s">
        <v>129</v>
      </c>
    </row>
    <row r="476" s="2" customFormat="1" ht="24.15" customHeight="1">
      <c r="A476" s="38"/>
      <c r="B476" s="39"/>
      <c r="C476" s="218" t="s">
        <v>525</v>
      </c>
      <c r="D476" s="218" t="s">
        <v>132</v>
      </c>
      <c r="E476" s="219" t="s">
        <v>526</v>
      </c>
      <c r="F476" s="220" t="s">
        <v>527</v>
      </c>
      <c r="G476" s="221" t="s">
        <v>146</v>
      </c>
      <c r="H476" s="222">
        <v>8</v>
      </c>
      <c r="I476" s="223"/>
      <c r="J476" s="224">
        <f>ROUND(I476*H476,2)</f>
        <v>0</v>
      </c>
      <c r="K476" s="220" t="s">
        <v>136</v>
      </c>
      <c r="L476" s="44"/>
      <c r="M476" s="225" t="s">
        <v>1</v>
      </c>
      <c r="N476" s="226" t="s">
        <v>43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277</v>
      </c>
      <c r="AT476" s="229" t="s">
        <v>132</v>
      </c>
      <c r="AU476" s="229" t="s">
        <v>88</v>
      </c>
      <c r="AY476" s="17" t="s">
        <v>129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86</v>
      </c>
      <c r="BK476" s="230">
        <f>ROUND(I476*H476,2)</f>
        <v>0</v>
      </c>
      <c r="BL476" s="17" t="s">
        <v>277</v>
      </c>
      <c r="BM476" s="229" t="s">
        <v>528</v>
      </c>
    </row>
    <row r="477" s="13" customFormat="1">
      <c r="A477" s="13"/>
      <c r="B477" s="231"/>
      <c r="C477" s="232"/>
      <c r="D477" s="233" t="s">
        <v>139</v>
      </c>
      <c r="E477" s="234" t="s">
        <v>1</v>
      </c>
      <c r="F477" s="235" t="s">
        <v>512</v>
      </c>
      <c r="G477" s="232"/>
      <c r="H477" s="234" t="s">
        <v>1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139</v>
      </c>
      <c r="AU477" s="241" t="s">
        <v>88</v>
      </c>
      <c r="AV477" s="13" t="s">
        <v>86</v>
      </c>
      <c r="AW477" s="13" t="s">
        <v>34</v>
      </c>
      <c r="AX477" s="13" t="s">
        <v>78</v>
      </c>
      <c r="AY477" s="241" t="s">
        <v>129</v>
      </c>
    </row>
    <row r="478" s="13" customFormat="1">
      <c r="A478" s="13"/>
      <c r="B478" s="231"/>
      <c r="C478" s="232"/>
      <c r="D478" s="233" t="s">
        <v>139</v>
      </c>
      <c r="E478" s="234" t="s">
        <v>1</v>
      </c>
      <c r="F478" s="235" t="s">
        <v>529</v>
      </c>
      <c r="G478" s="232"/>
      <c r="H478" s="234" t="s">
        <v>1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139</v>
      </c>
      <c r="AU478" s="241" t="s">
        <v>88</v>
      </c>
      <c r="AV478" s="13" t="s">
        <v>86</v>
      </c>
      <c r="AW478" s="13" t="s">
        <v>34</v>
      </c>
      <c r="AX478" s="13" t="s">
        <v>78</v>
      </c>
      <c r="AY478" s="241" t="s">
        <v>129</v>
      </c>
    </row>
    <row r="479" s="14" customFormat="1">
      <c r="A479" s="14"/>
      <c r="B479" s="242"/>
      <c r="C479" s="243"/>
      <c r="D479" s="233" t="s">
        <v>139</v>
      </c>
      <c r="E479" s="244" t="s">
        <v>1</v>
      </c>
      <c r="F479" s="245" t="s">
        <v>88</v>
      </c>
      <c r="G479" s="243"/>
      <c r="H479" s="246">
        <v>2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139</v>
      </c>
      <c r="AU479" s="252" t="s">
        <v>88</v>
      </c>
      <c r="AV479" s="14" t="s">
        <v>88</v>
      </c>
      <c r="AW479" s="14" t="s">
        <v>34</v>
      </c>
      <c r="AX479" s="14" t="s">
        <v>78</v>
      </c>
      <c r="AY479" s="252" t="s">
        <v>129</v>
      </c>
    </row>
    <row r="480" s="13" customFormat="1">
      <c r="A480" s="13"/>
      <c r="B480" s="231"/>
      <c r="C480" s="232"/>
      <c r="D480" s="233" t="s">
        <v>139</v>
      </c>
      <c r="E480" s="234" t="s">
        <v>1</v>
      </c>
      <c r="F480" s="235" t="s">
        <v>530</v>
      </c>
      <c r="G480" s="232"/>
      <c r="H480" s="234" t="s">
        <v>1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139</v>
      </c>
      <c r="AU480" s="241" t="s">
        <v>88</v>
      </c>
      <c r="AV480" s="13" t="s">
        <v>86</v>
      </c>
      <c r="AW480" s="13" t="s">
        <v>34</v>
      </c>
      <c r="AX480" s="13" t="s">
        <v>78</v>
      </c>
      <c r="AY480" s="241" t="s">
        <v>129</v>
      </c>
    </row>
    <row r="481" s="14" customFormat="1">
      <c r="A481" s="14"/>
      <c r="B481" s="242"/>
      <c r="C481" s="243"/>
      <c r="D481" s="233" t="s">
        <v>139</v>
      </c>
      <c r="E481" s="244" t="s">
        <v>1</v>
      </c>
      <c r="F481" s="245" t="s">
        <v>137</v>
      </c>
      <c r="G481" s="243"/>
      <c r="H481" s="246">
        <v>4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139</v>
      </c>
      <c r="AU481" s="252" t="s">
        <v>88</v>
      </c>
      <c r="AV481" s="14" t="s">
        <v>88</v>
      </c>
      <c r="AW481" s="14" t="s">
        <v>34</v>
      </c>
      <c r="AX481" s="14" t="s">
        <v>78</v>
      </c>
      <c r="AY481" s="252" t="s">
        <v>129</v>
      </c>
    </row>
    <row r="482" s="13" customFormat="1">
      <c r="A482" s="13"/>
      <c r="B482" s="231"/>
      <c r="C482" s="232"/>
      <c r="D482" s="233" t="s">
        <v>139</v>
      </c>
      <c r="E482" s="234" t="s">
        <v>1</v>
      </c>
      <c r="F482" s="235" t="s">
        <v>531</v>
      </c>
      <c r="G482" s="232"/>
      <c r="H482" s="234" t="s">
        <v>1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139</v>
      </c>
      <c r="AU482" s="241" t="s">
        <v>88</v>
      </c>
      <c r="AV482" s="13" t="s">
        <v>86</v>
      </c>
      <c r="AW482" s="13" t="s">
        <v>34</v>
      </c>
      <c r="AX482" s="13" t="s">
        <v>78</v>
      </c>
      <c r="AY482" s="241" t="s">
        <v>129</v>
      </c>
    </row>
    <row r="483" s="14" customFormat="1">
      <c r="A483" s="14"/>
      <c r="B483" s="242"/>
      <c r="C483" s="243"/>
      <c r="D483" s="233" t="s">
        <v>139</v>
      </c>
      <c r="E483" s="244" t="s">
        <v>1</v>
      </c>
      <c r="F483" s="245" t="s">
        <v>88</v>
      </c>
      <c r="G483" s="243"/>
      <c r="H483" s="246">
        <v>2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2" t="s">
        <v>139</v>
      </c>
      <c r="AU483" s="252" t="s">
        <v>88</v>
      </c>
      <c r="AV483" s="14" t="s">
        <v>88</v>
      </c>
      <c r="AW483" s="14" t="s">
        <v>34</v>
      </c>
      <c r="AX483" s="14" t="s">
        <v>78</v>
      </c>
      <c r="AY483" s="252" t="s">
        <v>129</v>
      </c>
    </row>
    <row r="484" s="15" customFormat="1">
      <c r="A484" s="15"/>
      <c r="B484" s="253"/>
      <c r="C484" s="254"/>
      <c r="D484" s="233" t="s">
        <v>139</v>
      </c>
      <c r="E484" s="255" t="s">
        <v>1</v>
      </c>
      <c r="F484" s="256" t="s">
        <v>157</v>
      </c>
      <c r="G484" s="254"/>
      <c r="H484" s="257">
        <v>8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3" t="s">
        <v>139</v>
      </c>
      <c r="AU484" s="263" t="s">
        <v>88</v>
      </c>
      <c r="AV484" s="15" t="s">
        <v>137</v>
      </c>
      <c r="AW484" s="15" t="s">
        <v>34</v>
      </c>
      <c r="AX484" s="15" t="s">
        <v>86</v>
      </c>
      <c r="AY484" s="263" t="s">
        <v>129</v>
      </c>
    </row>
    <row r="485" s="2" customFormat="1" ht="24.15" customHeight="1">
      <c r="A485" s="38"/>
      <c r="B485" s="39"/>
      <c r="C485" s="218" t="s">
        <v>532</v>
      </c>
      <c r="D485" s="218" t="s">
        <v>132</v>
      </c>
      <c r="E485" s="219" t="s">
        <v>533</v>
      </c>
      <c r="F485" s="220" t="s">
        <v>534</v>
      </c>
      <c r="G485" s="221" t="s">
        <v>146</v>
      </c>
      <c r="H485" s="222">
        <v>11</v>
      </c>
      <c r="I485" s="223"/>
      <c r="J485" s="224">
        <f>ROUND(I485*H485,2)</f>
        <v>0</v>
      </c>
      <c r="K485" s="220" t="s">
        <v>136</v>
      </c>
      <c r="L485" s="44"/>
      <c r="M485" s="225" t="s">
        <v>1</v>
      </c>
      <c r="N485" s="226" t="s">
        <v>43</v>
      </c>
      <c r="O485" s="91"/>
      <c r="P485" s="227">
        <f>O485*H485</f>
        <v>0</v>
      </c>
      <c r="Q485" s="227">
        <v>0</v>
      </c>
      <c r="R485" s="227">
        <f>Q485*H485</f>
        <v>0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277</v>
      </c>
      <c r="AT485" s="229" t="s">
        <v>132</v>
      </c>
      <c r="AU485" s="229" t="s">
        <v>88</v>
      </c>
      <c r="AY485" s="17" t="s">
        <v>129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86</v>
      </c>
      <c r="BK485" s="230">
        <f>ROUND(I485*H485,2)</f>
        <v>0</v>
      </c>
      <c r="BL485" s="17" t="s">
        <v>277</v>
      </c>
      <c r="BM485" s="229" t="s">
        <v>535</v>
      </c>
    </row>
    <row r="486" s="13" customFormat="1">
      <c r="A486" s="13"/>
      <c r="B486" s="231"/>
      <c r="C486" s="232"/>
      <c r="D486" s="233" t="s">
        <v>139</v>
      </c>
      <c r="E486" s="234" t="s">
        <v>1</v>
      </c>
      <c r="F486" s="235" t="s">
        <v>520</v>
      </c>
      <c r="G486" s="232"/>
      <c r="H486" s="234" t="s">
        <v>1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139</v>
      </c>
      <c r="AU486" s="241" t="s">
        <v>88</v>
      </c>
      <c r="AV486" s="13" t="s">
        <v>86</v>
      </c>
      <c r="AW486" s="13" t="s">
        <v>34</v>
      </c>
      <c r="AX486" s="13" t="s">
        <v>78</v>
      </c>
      <c r="AY486" s="241" t="s">
        <v>129</v>
      </c>
    </row>
    <row r="487" s="13" customFormat="1">
      <c r="A487" s="13"/>
      <c r="B487" s="231"/>
      <c r="C487" s="232"/>
      <c r="D487" s="233" t="s">
        <v>139</v>
      </c>
      <c r="E487" s="234" t="s">
        <v>1</v>
      </c>
      <c r="F487" s="235" t="s">
        <v>536</v>
      </c>
      <c r="G487" s="232"/>
      <c r="H487" s="234" t="s">
        <v>1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139</v>
      </c>
      <c r="AU487" s="241" t="s">
        <v>88</v>
      </c>
      <c r="AV487" s="13" t="s">
        <v>86</v>
      </c>
      <c r="AW487" s="13" t="s">
        <v>34</v>
      </c>
      <c r="AX487" s="13" t="s">
        <v>78</v>
      </c>
      <c r="AY487" s="241" t="s">
        <v>129</v>
      </c>
    </row>
    <row r="488" s="14" customFormat="1">
      <c r="A488" s="14"/>
      <c r="B488" s="242"/>
      <c r="C488" s="243"/>
      <c r="D488" s="233" t="s">
        <v>139</v>
      </c>
      <c r="E488" s="244" t="s">
        <v>1</v>
      </c>
      <c r="F488" s="245" t="s">
        <v>171</v>
      </c>
      <c r="G488" s="243"/>
      <c r="H488" s="246">
        <v>5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139</v>
      </c>
      <c r="AU488" s="252" t="s">
        <v>88</v>
      </c>
      <c r="AV488" s="14" t="s">
        <v>88</v>
      </c>
      <c r="AW488" s="14" t="s">
        <v>34</v>
      </c>
      <c r="AX488" s="14" t="s">
        <v>78</v>
      </c>
      <c r="AY488" s="252" t="s">
        <v>129</v>
      </c>
    </row>
    <row r="489" s="13" customFormat="1">
      <c r="A489" s="13"/>
      <c r="B489" s="231"/>
      <c r="C489" s="232"/>
      <c r="D489" s="233" t="s">
        <v>139</v>
      </c>
      <c r="E489" s="234" t="s">
        <v>1</v>
      </c>
      <c r="F489" s="235" t="s">
        <v>537</v>
      </c>
      <c r="G489" s="232"/>
      <c r="H489" s="234" t="s">
        <v>1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1" t="s">
        <v>139</v>
      </c>
      <c r="AU489" s="241" t="s">
        <v>88</v>
      </c>
      <c r="AV489" s="13" t="s">
        <v>86</v>
      </c>
      <c r="AW489" s="13" t="s">
        <v>34</v>
      </c>
      <c r="AX489" s="13" t="s">
        <v>78</v>
      </c>
      <c r="AY489" s="241" t="s">
        <v>129</v>
      </c>
    </row>
    <row r="490" s="14" customFormat="1">
      <c r="A490" s="14"/>
      <c r="B490" s="242"/>
      <c r="C490" s="243"/>
      <c r="D490" s="233" t="s">
        <v>139</v>
      </c>
      <c r="E490" s="244" t="s">
        <v>1</v>
      </c>
      <c r="F490" s="245" t="s">
        <v>142</v>
      </c>
      <c r="G490" s="243"/>
      <c r="H490" s="246">
        <v>6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2" t="s">
        <v>139</v>
      </c>
      <c r="AU490" s="252" t="s">
        <v>88</v>
      </c>
      <c r="AV490" s="14" t="s">
        <v>88</v>
      </c>
      <c r="AW490" s="14" t="s">
        <v>34</v>
      </c>
      <c r="AX490" s="14" t="s">
        <v>78</v>
      </c>
      <c r="AY490" s="252" t="s">
        <v>129</v>
      </c>
    </row>
    <row r="491" s="15" customFormat="1">
      <c r="A491" s="15"/>
      <c r="B491" s="253"/>
      <c r="C491" s="254"/>
      <c r="D491" s="233" t="s">
        <v>139</v>
      </c>
      <c r="E491" s="255" t="s">
        <v>1</v>
      </c>
      <c r="F491" s="256" t="s">
        <v>157</v>
      </c>
      <c r="G491" s="254"/>
      <c r="H491" s="257">
        <v>11</v>
      </c>
      <c r="I491" s="258"/>
      <c r="J491" s="254"/>
      <c r="K491" s="254"/>
      <c r="L491" s="259"/>
      <c r="M491" s="260"/>
      <c r="N491" s="261"/>
      <c r="O491" s="261"/>
      <c r="P491" s="261"/>
      <c r="Q491" s="261"/>
      <c r="R491" s="261"/>
      <c r="S491" s="261"/>
      <c r="T491" s="262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3" t="s">
        <v>139</v>
      </c>
      <c r="AU491" s="263" t="s">
        <v>88</v>
      </c>
      <c r="AV491" s="15" t="s">
        <v>137</v>
      </c>
      <c r="AW491" s="15" t="s">
        <v>34</v>
      </c>
      <c r="AX491" s="15" t="s">
        <v>86</v>
      </c>
      <c r="AY491" s="263" t="s">
        <v>129</v>
      </c>
    </row>
    <row r="492" s="2" customFormat="1" ht="44.25" customHeight="1">
      <c r="A492" s="38"/>
      <c r="B492" s="39"/>
      <c r="C492" s="264" t="s">
        <v>538</v>
      </c>
      <c r="D492" s="264" t="s">
        <v>353</v>
      </c>
      <c r="E492" s="265" t="s">
        <v>539</v>
      </c>
      <c r="F492" s="266" t="s">
        <v>540</v>
      </c>
      <c r="G492" s="267" t="s">
        <v>369</v>
      </c>
      <c r="H492" s="268">
        <v>127.941</v>
      </c>
      <c r="I492" s="269"/>
      <c r="J492" s="270">
        <f>ROUND(I492*H492,2)</f>
        <v>0</v>
      </c>
      <c r="K492" s="266" t="s">
        <v>1</v>
      </c>
      <c r="L492" s="271"/>
      <c r="M492" s="272" t="s">
        <v>1</v>
      </c>
      <c r="N492" s="273" t="s">
        <v>43</v>
      </c>
      <c r="O492" s="91"/>
      <c r="P492" s="227">
        <f>O492*H492</f>
        <v>0</v>
      </c>
      <c r="Q492" s="227">
        <v>0.0040000000000000001</v>
      </c>
      <c r="R492" s="227">
        <f>Q492*H492</f>
        <v>0.511764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195</v>
      </c>
      <c r="AT492" s="229" t="s">
        <v>353</v>
      </c>
      <c r="AU492" s="229" t="s">
        <v>88</v>
      </c>
      <c r="AY492" s="17" t="s">
        <v>129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86</v>
      </c>
      <c r="BK492" s="230">
        <f>ROUND(I492*H492,2)</f>
        <v>0</v>
      </c>
      <c r="BL492" s="17" t="s">
        <v>137</v>
      </c>
      <c r="BM492" s="229" t="s">
        <v>541</v>
      </c>
    </row>
    <row r="493" s="13" customFormat="1">
      <c r="A493" s="13"/>
      <c r="B493" s="231"/>
      <c r="C493" s="232"/>
      <c r="D493" s="233" t="s">
        <v>139</v>
      </c>
      <c r="E493" s="234" t="s">
        <v>1</v>
      </c>
      <c r="F493" s="235" t="s">
        <v>512</v>
      </c>
      <c r="G493" s="232"/>
      <c r="H493" s="234" t="s">
        <v>1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139</v>
      </c>
      <c r="AU493" s="241" t="s">
        <v>88</v>
      </c>
      <c r="AV493" s="13" t="s">
        <v>86</v>
      </c>
      <c r="AW493" s="13" t="s">
        <v>34</v>
      </c>
      <c r="AX493" s="13" t="s">
        <v>78</v>
      </c>
      <c r="AY493" s="241" t="s">
        <v>129</v>
      </c>
    </row>
    <row r="494" s="13" customFormat="1">
      <c r="A494" s="13"/>
      <c r="B494" s="231"/>
      <c r="C494" s="232"/>
      <c r="D494" s="233" t="s">
        <v>139</v>
      </c>
      <c r="E494" s="234" t="s">
        <v>1</v>
      </c>
      <c r="F494" s="235" t="s">
        <v>513</v>
      </c>
      <c r="G494" s="232"/>
      <c r="H494" s="234" t="s">
        <v>1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139</v>
      </c>
      <c r="AU494" s="241" t="s">
        <v>88</v>
      </c>
      <c r="AV494" s="13" t="s">
        <v>86</v>
      </c>
      <c r="AW494" s="13" t="s">
        <v>34</v>
      </c>
      <c r="AX494" s="13" t="s">
        <v>78</v>
      </c>
      <c r="AY494" s="241" t="s">
        <v>129</v>
      </c>
    </row>
    <row r="495" s="14" customFormat="1">
      <c r="A495" s="14"/>
      <c r="B495" s="242"/>
      <c r="C495" s="243"/>
      <c r="D495" s="233" t="s">
        <v>139</v>
      </c>
      <c r="E495" s="244" t="s">
        <v>1</v>
      </c>
      <c r="F495" s="245" t="s">
        <v>542</v>
      </c>
      <c r="G495" s="243"/>
      <c r="H495" s="246">
        <v>1.25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139</v>
      </c>
      <c r="AU495" s="252" t="s">
        <v>88</v>
      </c>
      <c r="AV495" s="14" t="s">
        <v>88</v>
      </c>
      <c r="AW495" s="14" t="s">
        <v>34</v>
      </c>
      <c r="AX495" s="14" t="s">
        <v>78</v>
      </c>
      <c r="AY495" s="252" t="s">
        <v>129</v>
      </c>
    </row>
    <row r="496" s="13" customFormat="1">
      <c r="A496" s="13"/>
      <c r="B496" s="231"/>
      <c r="C496" s="232"/>
      <c r="D496" s="233" t="s">
        <v>139</v>
      </c>
      <c r="E496" s="234" t="s">
        <v>1</v>
      </c>
      <c r="F496" s="235" t="s">
        <v>514</v>
      </c>
      <c r="G496" s="232"/>
      <c r="H496" s="234" t="s">
        <v>1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139</v>
      </c>
      <c r="AU496" s="241" t="s">
        <v>88</v>
      </c>
      <c r="AV496" s="13" t="s">
        <v>86</v>
      </c>
      <c r="AW496" s="13" t="s">
        <v>34</v>
      </c>
      <c r="AX496" s="13" t="s">
        <v>78</v>
      </c>
      <c r="AY496" s="241" t="s">
        <v>129</v>
      </c>
    </row>
    <row r="497" s="14" customFormat="1">
      <c r="A497" s="14"/>
      <c r="B497" s="242"/>
      <c r="C497" s="243"/>
      <c r="D497" s="233" t="s">
        <v>139</v>
      </c>
      <c r="E497" s="244" t="s">
        <v>1</v>
      </c>
      <c r="F497" s="245" t="s">
        <v>543</v>
      </c>
      <c r="G497" s="243"/>
      <c r="H497" s="246">
        <v>2.3999999999999999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139</v>
      </c>
      <c r="AU497" s="252" t="s">
        <v>88</v>
      </c>
      <c r="AV497" s="14" t="s">
        <v>88</v>
      </c>
      <c r="AW497" s="14" t="s">
        <v>34</v>
      </c>
      <c r="AX497" s="14" t="s">
        <v>78</v>
      </c>
      <c r="AY497" s="252" t="s">
        <v>129</v>
      </c>
    </row>
    <row r="498" s="13" customFormat="1">
      <c r="A498" s="13"/>
      <c r="B498" s="231"/>
      <c r="C498" s="232"/>
      <c r="D498" s="233" t="s">
        <v>139</v>
      </c>
      <c r="E498" s="234" t="s">
        <v>1</v>
      </c>
      <c r="F498" s="235" t="s">
        <v>515</v>
      </c>
      <c r="G498" s="232"/>
      <c r="H498" s="234" t="s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139</v>
      </c>
      <c r="AU498" s="241" t="s">
        <v>88</v>
      </c>
      <c r="AV498" s="13" t="s">
        <v>86</v>
      </c>
      <c r="AW498" s="13" t="s">
        <v>34</v>
      </c>
      <c r="AX498" s="13" t="s">
        <v>78</v>
      </c>
      <c r="AY498" s="241" t="s">
        <v>129</v>
      </c>
    </row>
    <row r="499" s="14" customFormat="1">
      <c r="A499" s="14"/>
      <c r="B499" s="242"/>
      <c r="C499" s="243"/>
      <c r="D499" s="233" t="s">
        <v>139</v>
      </c>
      <c r="E499" s="244" t="s">
        <v>1</v>
      </c>
      <c r="F499" s="245" t="s">
        <v>544</v>
      </c>
      <c r="G499" s="243"/>
      <c r="H499" s="246">
        <v>1.5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139</v>
      </c>
      <c r="AU499" s="252" t="s">
        <v>88</v>
      </c>
      <c r="AV499" s="14" t="s">
        <v>88</v>
      </c>
      <c r="AW499" s="14" t="s">
        <v>34</v>
      </c>
      <c r="AX499" s="14" t="s">
        <v>78</v>
      </c>
      <c r="AY499" s="252" t="s">
        <v>129</v>
      </c>
    </row>
    <row r="500" s="13" customFormat="1">
      <c r="A500" s="13"/>
      <c r="B500" s="231"/>
      <c r="C500" s="232"/>
      <c r="D500" s="233" t="s">
        <v>139</v>
      </c>
      <c r="E500" s="234" t="s">
        <v>1</v>
      </c>
      <c r="F500" s="235" t="s">
        <v>521</v>
      </c>
      <c r="G500" s="232"/>
      <c r="H500" s="234" t="s">
        <v>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139</v>
      </c>
      <c r="AU500" s="241" t="s">
        <v>88</v>
      </c>
      <c r="AV500" s="13" t="s">
        <v>86</v>
      </c>
      <c r="AW500" s="13" t="s">
        <v>34</v>
      </c>
      <c r="AX500" s="13" t="s">
        <v>78</v>
      </c>
      <c r="AY500" s="241" t="s">
        <v>129</v>
      </c>
    </row>
    <row r="501" s="14" customFormat="1">
      <c r="A501" s="14"/>
      <c r="B501" s="242"/>
      <c r="C501" s="243"/>
      <c r="D501" s="233" t="s">
        <v>139</v>
      </c>
      <c r="E501" s="244" t="s">
        <v>1</v>
      </c>
      <c r="F501" s="245" t="s">
        <v>545</v>
      </c>
      <c r="G501" s="243"/>
      <c r="H501" s="246">
        <v>2.3799999999999999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2" t="s">
        <v>139</v>
      </c>
      <c r="AU501" s="252" t="s">
        <v>88</v>
      </c>
      <c r="AV501" s="14" t="s">
        <v>88</v>
      </c>
      <c r="AW501" s="14" t="s">
        <v>34</v>
      </c>
      <c r="AX501" s="14" t="s">
        <v>78</v>
      </c>
      <c r="AY501" s="252" t="s">
        <v>129</v>
      </c>
    </row>
    <row r="502" s="13" customFormat="1">
      <c r="A502" s="13"/>
      <c r="B502" s="231"/>
      <c r="C502" s="232"/>
      <c r="D502" s="233" t="s">
        <v>139</v>
      </c>
      <c r="E502" s="234" t="s">
        <v>1</v>
      </c>
      <c r="F502" s="235" t="s">
        <v>522</v>
      </c>
      <c r="G502" s="232"/>
      <c r="H502" s="234" t="s">
        <v>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139</v>
      </c>
      <c r="AU502" s="241" t="s">
        <v>88</v>
      </c>
      <c r="AV502" s="13" t="s">
        <v>86</v>
      </c>
      <c r="AW502" s="13" t="s">
        <v>34</v>
      </c>
      <c r="AX502" s="13" t="s">
        <v>78</v>
      </c>
      <c r="AY502" s="241" t="s">
        <v>129</v>
      </c>
    </row>
    <row r="503" s="14" customFormat="1">
      <c r="A503" s="14"/>
      <c r="B503" s="242"/>
      <c r="C503" s="243"/>
      <c r="D503" s="233" t="s">
        <v>139</v>
      </c>
      <c r="E503" s="244" t="s">
        <v>1</v>
      </c>
      <c r="F503" s="245" t="s">
        <v>546</v>
      </c>
      <c r="G503" s="243"/>
      <c r="H503" s="246">
        <v>2.3100000000000001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139</v>
      </c>
      <c r="AU503" s="252" t="s">
        <v>88</v>
      </c>
      <c r="AV503" s="14" t="s">
        <v>88</v>
      </c>
      <c r="AW503" s="14" t="s">
        <v>34</v>
      </c>
      <c r="AX503" s="14" t="s">
        <v>78</v>
      </c>
      <c r="AY503" s="252" t="s">
        <v>129</v>
      </c>
    </row>
    <row r="504" s="13" customFormat="1">
      <c r="A504" s="13"/>
      <c r="B504" s="231"/>
      <c r="C504" s="232"/>
      <c r="D504" s="233" t="s">
        <v>139</v>
      </c>
      <c r="E504" s="234" t="s">
        <v>1</v>
      </c>
      <c r="F504" s="235" t="s">
        <v>523</v>
      </c>
      <c r="G504" s="232"/>
      <c r="H504" s="234" t="s">
        <v>1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139</v>
      </c>
      <c r="AU504" s="241" t="s">
        <v>88</v>
      </c>
      <c r="AV504" s="13" t="s">
        <v>86</v>
      </c>
      <c r="AW504" s="13" t="s">
        <v>34</v>
      </c>
      <c r="AX504" s="13" t="s">
        <v>78</v>
      </c>
      <c r="AY504" s="241" t="s">
        <v>129</v>
      </c>
    </row>
    <row r="505" s="14" customFormat="1">
      <c r="A505" s="14"/>
      <c r="B505" s="242"/>
      <c r="C505" s="243"/>
      <c r="D505" s="233" t="s">
        <v>139</v>
      </c>
      <c r="E505" s="244" t="s">
        <v>1</v>
      </c>
      <c r="F505" s="245" t="s">
        <v>547</v>
      </c>
      <c r="G505" s="243"/>
      <c r="H505" s="246">
        <v>11.85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139</v>
      </c>
      <c r="AU505" s="252" t="s">
        <v>88</v>
      </c>
      <c r="AV505" s="14" t="s">
        <v>88</v>
      </c>
      <c r="AW505" s="14" t="s">
        <v>34</v>
      </c>
      <c r="AX505" s="14" t="s">
        <v>78</v>
      </c>
      <c r="AY505" s="252" t="s">
        <v>129</v>
      </c>
    </row>
    <row r="506" s="13" customFormat="1">
      <c r="A506" s="13"/>
      <c r="B506" s="231"/>
      <c r="C506" s="232"/>
      <c r="D506" s="233" t="s">
        <v>139</v>
      </c>
      <c r="E506" s="234" t="s">
        <v>1</v>
      </c>
      <c r="F506" s="235" t="s">
        <v>524</v>
      </c>
      <c r="G506" s="232"/>
      <c r="H506" s="234" t="s">
        <v>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139</v>
      </c>
      <c r="AU506" s="241" t="s">
        <v>88</v>
      </c>
      <c r="AV506" s="13" t="s">
        <v>86</v>
      </c>
      <c r="AW506" s="13" t="s">
        <v>34</v>
      </c>
      <c r="AX506" s="13" t="s">
        <v>78</v>
      </c>
      <c r="AY506" s="241" t="s">
        <v>129</v>
      </c>
    </row>
    <row r="507" s="14" customFormat="1">
      <c r="A507" s="14"/>
      <c r="B507" s="242"/>
      <c r="C507" s="243"/>
      <c r="D507" s="233" t="s">
        <v>139</v>
      </c>
      <c r="E507" s="244" t="s">
        <v>1</v>
      </c>
      <c r="F507" s="245" t="s">
        <v>548</v>
      </c>
      <c r="G507" s="243"/>
      <c r="H507" s="246">
        <v>14.1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139</v>
      </c>
      <c r="AU507" s="252" t="s">
        <v>88</v>
      </c>
      <c r="AV507" s="14" t="s">
        <v>88</v>
      </c>
      <c r="AW507" s="14" t="s">
        <v>34</v>
      </c>
      <c r="AX507" s="14" t="s">
        <v>78</v>
      </c>
      <c r="AY507" s="252" t="s">
        <v>129</v>
      </c>
    </row>
    <row r="508" s="13" customFormat="1">
      <c r="A508" s="13"/>
      <c r="B508" s="231"/>
      <c r="C508" s="232"/>
      <c r="D508" s="233" t="s">
        <v>139</v>
      </c>
      <c r="E508" s="234" t="s">
        <v>1</v>
      </c>
      <c r="F508" s="235" t="s">
        <v>529</v>
      </c>
      <c r="G508" s="232"/>
      <c r="H508" s="234" t="s">
        <v>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139</v>
      </c>
      <c r="AU508" s="241" t="s">
        <v>88</v>
      </c>
      <c r="AV508" s="13" t="s">
        <v>86</v>
      </c>
      <c r="AW508" s="13" t="s">
        <v>34</v>
      </c>
      <c r="AX508" s="13" t="s">
        <v>78</v>
      </c>
      <c r="AY508" s="241" t="s">
        <v>129</v>
      </c>
    </row>
    <row r="509" s="14" customFormat="1">
      <c r="A509" s="14"/>
      <c r="B509" s="242"/>
      <c r="C509" s="243"/>
      <c r="D509" s="233" t="s">
        <v>139</v>
      </c>
      <c r="E509" s="244" t="s">
        <v>1</v>
      </c>
      <c r="F509" s="245" t="s">
        <v>549</v>
      </c>
      <c r="G509" s="243"/>
      <c r="H509" s="246">
        <v>7.1399999999999997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2" t="s">
        <v>139</v>
      </c>
      <c r="AU509" s="252" t="s">
        <v>88</v>
      </c>
      <c r="AV509" s="14" t="s">
        <v>88</v>
      </c>
      <c r="AW509" s="14" t="s">
        <v>34</v>
      </c>
      <c r="AX509" s="14" t="s">
        <v>78</v>
      </c>
      <c r="AY509" s="252" t="s">
        <v>129</v>
      </c>
    </row>
    <row r="510" s="13" customFormat="1">
      <c r="A510" s="13"/>
      <c r="B510" s="231"/>
      <c r="C510" s="232"/>
      <c r="D510" s="233" t="s">
        <v>139</v>
      </c>
      <c r="E510" s="234" t="s">
        <v>1</v>
      </c>
      <c r="F510" s="235" t="s">
        <v>530</v>
      </c>
      <c r="G510" s="232"/>
      <c r="H510" s="234" t="s">
        <v>1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139</v>
      </c>
      <c r="AU510" s="241" t="s">
        <v>88</v>
      </c>
      <c r="AV510" s="13" t="s">
        <v>86</v>
      </c>
      <c r="AW510" s="13" t="s">
        <v>34</v>
      </c>
      <c r="AX510" s="13" t="s">
        <v>78</v>
      </c>
      <c r="AY510" s="241" t="s">
        <v>129</v>
      </c>
    </row>
    <row r="511" s="14" customFormat="1">
      <c r="A511" s="14"/>
      <c r="B511" s="242"/>
      <c r="C511" s="243"/>
      <c r="D511" s="233" t="s">
        <v>139</v>
      </c>
      <c r="E511" s="244" t="s">
        <v>1</v>
      </c>
      <c r="F511" s="245" t="s">
        <v>550</v>
      </c>
      <c r="G511" s="243"/>
      <c r="H511" s="246">
        <v>10.800000000000001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2" t="s">
        <v>139</v>
      </c>
      <c r="AU511" s="252" t="s">
        <v>88</v>
      </c>
      <c r="AV511" s="14" t="s">
        <v>88</v>
      </c>
      <c r="AW511" s="14" t="s">
        <v>34</v>
      </c>
      <c r="AX511" s="14" t="s">
        <v>78</v>
      </c>
      <c r="AY511" s="252" t="s">
        <v>129</v>
      </c>
    </row>
    <row r="512" s="13" customFormat="1">
      <c r="A512" s="13"/>
      <c r="B512" s="231"/>
      <c r="C512" s="232"/>
      <c r="D512" s="233" t="s">
        <v>139</v>
      </c>
      <c r="E512" s="234" t="s">
        <v>1</v>
      </c>
      <c r="F512" s="235" t="s">
        <v>531</v>
      </c>
      <c r="G512" s="232"/>
      <c r="H512" s="234" t="s">
        <v>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139</v>
      </c>
      <c r="AU512" s="241" t="s">
        <v>88</v>
      </c>
      <c r="AV512" s="13" t="s">
        <v>86</v>
      </c>
      <c r="AW512" s="13" t="s">
        <v>34</v>
      </c>
      <c r="AX512" s="13" t="s">
        <v>78</v>
      </c>
      <c r="AY512" s="241" t="s">
        <v>129</v>
      </c>
    </row>
    <row r="513" s="14" customFormat="1">
      <c r="A513" s="14"/>
      <c r="B513" s="242"/>
      <c r="C513" s="243"/>
      <c r="D513" s="233" t="s">
        <v>139</v>
      </c>
      <c r="E513" s="244" t="s">
        <v>1</v>
      </c>
      <c r="F513" s="245" t="s">
        <v>551</v>
      </c>
      <c r="G513" s="243"/>
      <c r="H513" s="246">
        <v>5.2999999999999998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139</v>
      </c>
      <c r="AU513" s="252" t="s">
        <v>88</v>
      </c>
      <c r="AV513" s="14" t="s">
        <v>88</v>
      </c>
      <c r="AW513" s="14" t="s">
        <v>34</v>
      </c>
      <c r="AX513" s="14" t="s">
        <v>78</v>
      </c>
      <c r="AY513" s="252" t="s">
        <v>129</v>
      </c>
    </row>
    <row r="514" s="13" customFormat="1">
      <c r="A514" s="13"/>
      <c r="B514" s="231"/>
      <c r="C514" s="232"/>
      <c r="D514" s="233" t="s">
        <v>139</v>
      </c>
      <c r="E514" s="234" t="s">
        <v>1</v>
      </c>
      <c r="F514" s="235" t="s">
        <v>536</v>
      </c>
      <c r="G514" s="232"/>
      <c r="H514" s="234" t="s">
        <v>1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139</v>
      </c>
      <c r="AU514" s="241" t="s">
        <v>88</v>
      </c>
      <c r="AV514" s="13" t="s">
        <v>86</v>
      </c>
      <c r="AW514" s="13" t="s">
        <v>34</v>
      </c>
      <c r="AX514" s="13" t="s">
        <v>78</v>
      </c>
      <c r="AY514" s="241" t="s">
        <v>129</v>
      </c>
    </row>
    <row r="515" s="14" customFormat="1">
      <c r="A515" s="14"/>
      <c r="B515" s="242"/>
      <c r="C515" s="243"/>
      <c r="D515" s="233" t="s">
        <v>139</v>
      </c>
      <c r="E515" s="244" t="s">
        <v>1</v>
      </c>
      <c r="F515" s="245" t="s">
        <v>552</v>
      </c>
      <c r="G515" s="243"/>
      <c r="H515" s="246">
        <v>25.300000000000001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139</v>
      </c>
      <c r="AU515" s="252" t="s">
        <v>88</v>
      </c>
      <c r="AV515" s="14" t="s">
        <v>88</v>
      </c>
      <c r="AW515" s="14" t="s">
        <v>34</v>
      </c>
      <c r="AX515" s="14" t="s">
        <v>78</v>
      </c>
      <c r="AY515" s="252" t="s">
        <v>129</v>
      </c>
    </row>
    <row r="516" s="13" customFormat="1">
      <c r="A516" s="13"/>
      <c r="B516" s="231"/>
      <c r="C516" s="232"/>
      <c r="D516" s="233" t="s">
        <v>139</v>
      </c>
      <c r="E516" s="234" t="s">
        <v>1</v>
      </c>
      <c r="F516" s="235" t="s">
        <v>537</v>
      </c>
      <c r="G516" s="232"/>
      <c r="H516" s="234" t="s">
        <v>1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139</v>
      </c>
      <c r="AU516" s="241" t="s">
        <v>88</v>
      </c>
      <c r="AV516" s="13" t="s">
        <v>86</v>
      </c>
      <c r="AW516" s="13" t="s">
        <v>34</v>
      </c>
      <c r="AX516" s="13" t="s">
        <v>78</v>
      </c>
      <c r="AY516" s="241" t="s">
        <v>129</v>
      </c>
    </row>
    <row r="517" s="14" customFormat="1">
      <c r="A517" s="14"/>
      <c r="B517" s="242"/>
      <c r="C517" s="243"/>
      <c r="D517" s="233" t="s">
        <v>139</v>
      </c>
      <c r="E517" s="244" t="s">
        <v>1</v>
      </c>
      <c r="F517" s="245" t="s">
        <v>553</v>
      </c>
      <c r="G517" s="243"/>
      <c r="H517" s="246">
        <v>31.98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2" t="s">
        <v>139</v>
      </c>
      <c r="AU517" s="252" t="s">
        <v>88</v>
      </c>
      <c r="AV517" s="14" t="s">
        <v>88</v>
      </c>
      <c r="AW517" s="14" t="s">
        <v>34</v>
      </c>
      <c r="AX517" s="14" t="s">
        <v>78</v>
      </c>
      <c r="AY517" s="252" t="s">
        <v>129</v>
      </c>
    </row>
    <row r="518" s="15" customFormat="1">
      <c r="A518" s="15"/>
      <c r="B518" s="253"/>
      <c r="C518" s="254"/>
      <c r="D518" s="233" t="s">
        <v>139</v>
      </c>
      <c r="E518" s="255" t="s">
        <v>1</v>
      </c>
      <c r="F518" s="256" t="s">
        <v>157</v>
      </c>
      <c r="G518" s="254"/>
      <c r="H518" s="257">
        <v>116.31</v>
      </c>
      <c r="I518" s="258"/>
      <c r="J518" s="254"/>
      <c r="K518" s="254"/>
      <c r="L518" s="259"/>
      <c r="M518" s="260"/>
      <c r="N518" s="261"/>
      <c r="O518" s="261"/>
      <c r="P518" s="261"/>
      <c r="Q518" s="261"/>
      <c r="R518" s="261"/>
      <c r="S518" s="261"/>
      <c r="T518" s="262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3" t="s">
        <v>139</v>
      </c>
      <c r="AU518" s="263" t="s">
        <v>88</v>
      </c>
      <c r="AV518" s="15" t="s">
        <v>137</v>
      </c>
      <c r="AW518" s="15" t="s">
        <v>34</v>
      </c>
      <c r="AX518" s="15" t="s">
        <v>86</v>
      </c>
      <c r="AY518" s="263" t="s">
        <v>129</v>
      </c>
    </row>
    <row r="519" s="14" customFormat="1">
      <c r="A519" s="14"/>
      <c r="B519" s="242"/>
      <c r="C519" s="243"/>
      <c r="D519" s="233" t="s">
        <v>139</v>
      </c>
      <c r="E519" s="243"/>
      <c r="F519" s="245" t="s">
        <v>554</v>
      </c>
      <c r="G519" s="243"/>
      <c r="H519" s="246">
        <v>127.941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139</v>
      </c>
      <c r="AU519" s="252" t="s">
        <v>88</v>
      </c>
      <c r="AV519" s="14" t="s">
        <v>88</v>
      </c>
      <c r="AW519" s="14" t="s">
        <v>4</v>
      </c>
      <c r="AX519" s="14" t="s">
        <v>86</v>
      </c>
      <c r="AY519" s="252" t="s">
        <v>129</v>
      </c>
    </row>
    <row r="520" s="2" customFormat="1" ht="24.15" customHeight="1">
      <c r="A520" s="38"/>
      <c r="B520" s="39"/>
      <c r="C520" s="218" t="s">
        <v>555</v>
      </c>
      <c r="D520" s="218" t="s">
        <v>132</v>
      </c>
      <c r="E520" s="219" t="s">
        <v>556</v>
      </c>
      <c r="F520" s="220" t="s">
        <v>557</v>
      </c>
      <c r="G520" s="221" t="s">
        <v>362</v>
      </c>
      <c r="H520" s="274"/>
      <c r="I520" s="223"/>
      <c r="J520" s="224">
        <f>ROUND(I520*H520,2)</f>
        <v>0</v>
      </c>
      <c r="K520" s="220" t="s">
        <v>136</v>
      </c>
      <c r="L520" s="44"/>
      <c r="M520" s="225" t="s">
        <v>1</v>
      </c>
      <c r="N520" s="226" t="s">
        <v>43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277</v>
      </c>
      <c r="AT520" s="229" t="s">
        <v>132</v>
      </c>
      <c r="AU520" s="229" t="s">
        <v>88</v>
      </c>
      <c r="AY520" s="17" t="s">
        <v>129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86</v>
      </c>
      <c r="BK520" s="230">
        <f>ROUND(I520*H520,2)</f>
        <v>0</v>
      </c>
      <c r="BL520" s="17" t="s">
        <v>277</v>
      </c>
      <c r="BM520" s="229" t="s">
        <v>558</v>
      </c>
    </row>
    <row r="521" s="12" customFormat="1" ht="22.8" customHeight="1">
      <c r="A521" s="12"/>
      <c r="B521" s="202"/>
      <c r="C521" s="203"/>
      <c r="D521" s="204" t="s">
        <v>77</v>
      </c>
      <c r="E521" s="216" t="s">
        <v>559</v>
      </c>
      <c r="F521" s="216" t="s">
        <v>560</v>
      </c>
      <c r="G521" s="203"/>
      <c r="H521" s="203"/>
      <c r="I521" s="206"/>
      <c r="J521" s="217">
        <f>BK521</f>
        <v>0</v>
      </c>
      <c r="K521" s="203"/>
      <c r="L521" s="208"/>
      <c r="M521" s="209"/>
      <c r="N521" s="210"/>
      <c r="O521" s="210"/>
      <c r="P521" s="211">
        <f>SUM(P522:P565)</f>
        <v>0</v>
      </c>
      <c r="Q521" s="210"/>
      <c r="R521" s="211">
        <f>SUM(R522:R565)</f>
        <v>0</v>
      </c>
      <c r="S521" s="210"/>
      <c r="T521" s="212">
        <f>SUM(T522:T565)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3" t="s">
        <v>88</v>
      </c>
      <c r="AT521" s="214" t="s">
        <v>77</v>
      </c>
      <c r="AU521" s="214" t="s">
        <v>86</v>
      </c>
      <c r="AY521" s="213" t="s">
        <v>129</v>
      </c>
      <c r="BK521" s="215">
        <f>SUM(BK522:BK565)</f>
        <v>0</v>
      </c>
    </row>
    <row r="522" s="2" customFormat="1" ht="55.5" customHeight="1">
      <c r="A522" s="38"/>
      <c r="B522" s="39"/>
      <c r="C522" s="218" t="s">
        <v>561</v>
      </c>
      <c r="D522" s="218" t="s">
        <v>132</v>
      </c>
      <c r="E522" s="219" t="s">
        <v>562</v>
      </c>
      <c r="F522" s="220" t="s">
        <v>563</v>
      </c>
      <c r="G522" s="221" t="s">
        <v>151</v>
      </c>
      <c r="H522" s="222">
        <v>44.832000000000001</v>
      </c>
      <c r="I522" s="223"/>
      <c r="J522" s="224">
        <f>ROUND(I522*H522,2)</f>
        <v>0</v>
      </c>
      <c r="K522" s="220" t="s">
        <v>1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277</v>
      </c>
      <c r="AT522" s="229" t="s">
        <v>132</v>
      </c>
      <c r="AU522" s="229" t="s">
        <v>88</v>
      </c>
      <c r="AY522" s="17" t="s">
        <v>129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86</v>
      </c>
      <c r="BK522" s="230">
        <f>ROUND(I522*H522,2)</f>
        <v>0</v>
      </c>
      <c r="BL522" s="17" t="s">
        <v>277</v>
      </c>
      <c r="BM522" s="229" t="s">
        <v>564</v>
      </c>
    </row>
    <row r="523" s="13" customFormat="1">
      <c r="A523" s="13"/>
      <c r="B523" s="231"/>
      <c r="C523" s="232"/>
      <c r="D523" s="233" t="s">
        <v>139</v>
      </c>
      <c r="E523" s="234" t="s">
        <v>1</v>
      </c>
      <c r="F523" s="235" t="s">
        <v>565</v>
      </c>
      <c r="G523" s="232"/>
      <c r="H523" s="234" t="s">
        <v>1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139</v>
      </c>
      <c r="AU523" s="241" t="s">
        <v>88</v>
      </c>
      <c r="AV523" s="13" t="s">
        <v>86</v>
      </c>
      <c r="AW523" s="13" t="s">
        <v>34</v>
      </c>
      <c r="AX523" s="13" t="s">
        <v>78</v>
      </c>
      <c r="AY523" s="241" t="s">
        <v>129</v>
      </c>
    </row>
    <row r="524" s="14" customFormat="1">
      <c r="A524" s="14"/>
      <c r="B524" s="242"/>
      <c r="C524" s="243"/>
      <c r="D524" s="233" t="s">
        <v>139</v>
      </c>
      <c r="E524" s="244" t="s">
        <v>1</v>
      </c>
      <c r="F524" s="245" t="s">
        <v>282</v>
      </c>
      <c r="G524" s="243"/>
      <c r="H524" s="246">
        <v>4.8099999999999996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2" t="s">
        <v>139</v>
      </c>
      <c r="AU524" s="252" t="s">
        <v>88</v>
      </c>
      <c r="AV524" s="14" t="s">
        <v>88</v>
      </c>
      <c r="AW524" s="14" t="s">
        <v>34</v>
      </c>
      <c r="AX524" s="14" t="s">
        <v>78</v>
      </c>
      <c r="AY524" s="252" t="s">
        <v>129</v>
      </c>
    </row>
    <row r="525" s="13" customFormat="1">
      <c r="A525" s="13"/>
      <c r="B525" s="231"/>
      <c r="C525" s="232"/>
      <c r="D525" s="233" t="s">
        <v>139</v>
      </c>
      <c r="E525" s="234" t="s">
        <v>1</v>
      </c>
      <c r="F525" s="235" t="s">
        <v>566</v>
      </c>
      <c r="G525" s="232"/>
      <c r="H525" s="234" t="s">
        <v>1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139</v>
      </c>
      <c r="AU525" s="241" t="s">
        <v>88</v>
      </c>
      <c r="AV525" s="13" t="s">
        <v>86</v>
      </c>
      <c r="AW525" s="13" t="s">
        <v>34</v>
      </c>
      <c r="AX525" s="13" t="s">
        <v>78</v>
      </c>
      <c r="AY525" s="241" t="s">
        <v>129</v>
      </c>
    </row>
    <row r="526" s="14" customFormat="1">
      <c r="A526" s="14"/>
      <c r="B526" s="242"/>
      <c r="C526" s="243"/>
      <c r="D526" s="233" t="s">
        <v>139</v>
      </c>
      <c r="E526" s="244" t="s">
        <v>1</v>
      </c>
      <c r="F526" s="245" t="s">
        <v>283</v>
      </c>
      <c r="G526" s="243"/>
      <c r="H526" s="246">
        <v>2.867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2" t="s">
        <v>139</v>
      </c>
      <c r="AU526" s="252" t="s">
        <v>88</v>
      </c>
      <c r="AV526" s="14" t="s">
        <v>88</v>
      </c>
      <c r="AW526" s="14" t="s">
        <v>34</v>
      </c>
      <c r="AX526" s="14" t="s">
        <v>78</v>
      </c>
      <c r="AY526" s="252" t="s">
        <v>129</v>
      </c>
    </row>
    <row r="527" s="13" customFormat="1">
      <c r="A527" s="13"/>
      <c r="B527" s="231"/>
      <c r="C527" s="232"/>
      <c r="D527" s="233" t="s">
        <v>139</v>
      </c>
      <c r="E527" s="234" t="s">
        <v>1</v>
      </c>
      <c r="F527" s="235" t="s">
        <v>567</v>
      </c>
      <c r="G527" s="232"/>
      <c r="H527" s="234" t="s">
        <v>1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139</v>
      </c>
      <c r="AU527" s="241" t="s">
        <v>88</v>
      </c>
      <c r="AV527" s="13" t="s">
        <v>86</v>
      </c>
      <c r="AW527" s="13" t="s">
        <v>34</v>
      </c>
      <c r="AX527" s="13" t="s">
        <v>78</v>
      </c>
      <c r="AY527" s="241" t="s">
        <v>129</v>
      </c>
    </row>
    <row r="528" s="14" customFormat="1">
      <c r="A528" s="14"/>
      <c r="B528" s="242"/>
      <c r="C528" s="243"/>
      <c r="D528" s="233" t="s">
        <v>139</v>
      </c>
      <c r="E528" s="244" t="s">
        <v>1</v>
      </c>
      <c r="F528" s="245" t="s">
        <v>568</v>
      </c>
      <c r="G528" s="243"/>
      <c r="H528" s="246">
        <v>3.6000000000000001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2" t="s">
        <v>139</v>
      </c>
      <c r="AU528" s="252" t="s">
        <v>88</v>
      </c>
      <c r="AV528" s="14" t="s">
        <v>88</v>
      </c>
      <c r="AW528" s="14" t="s">
        <v>34</v>
      </c>
      <c r="AX528" s="14" t="s">
        <v>78</v>
      </c>
      <c r="AY528" s="252" t="s">
        <v>129</v>
      </c>
    </row>
    <row r="529" s="13" customFormat="1">
      <c r="A529" s="13"/>
      <c r="B529" s="231"/>
      <c r="C529" s="232"/>
      <c r="D529" s="233" t="s">
        <v>139</v>
      </c>
      <c r="E529" s="234" t="s">
        <v>1</v>
      </c>
      <c r="F529" s="235" t="s">
        <v>569</v>
      </c>
      <c r="G529" s="232"/>
      <c r="H529" s="234" t="s">
        <v>1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139</v>
      </c>
      <c r="AU529" s="241" t="s">
        <v>88</v>
      </c>
      <c r="AV529" s="13" t="s">
        <v>86</v>
      </c>
      <c r="AW529" s="13" t="s">
        <v>34</v>
      </c>
      <c r="AX529" s="13" t="s">
        <v>78</v>
      </c>
      <c r="AY529" s="241" t="s">
        <v>129</v>
      </c>
    </row>
    <row r="530" s="14" customFormat="1">
      <c r="A530" s="14"/>
      <c r="B530" s="242"/>
      <c r="C530" s="243"/>
      <c r="D530" s="233" t="s">
        <v>139</v>
      </c>
      <c r="E530" s="244" t="s">
        <v>1</v>
      </c>
      <c r="F530" s="245" t="s">
        <v>275</v>
      </c>
      <c r="G530" s="243"/>
      <c r="H530" s="246">
        <v>5.4649999999999999</v>
      </c>
      <c r="I530" s="247"/>
      <c r="J530" s="243"/>
      <c r="K530" s="243"/>
      <c r="L530" s="248"/>
      <c r="M530" s="249"/>
      <c r="N530" s="250"/>
      <c r="O530" s="250"/>
      <c r="P530" s="250"/>
      <c r="Q530" s="250"/>
      <c r="R530" s="250"/>
      <c r="S530" s="250"/>
      <c r="T530" s="25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2" t="s">
        <v>139</v>
      </c>
      <c r="AU530" s="252" t="s">
        <v>88</v>
      </c>
      <c r="AV530" s="14" t="s">
        <v>88</v>
      </c>
      <c r="AW530" s="14" t="s">
        <v>34</v>
      </c>
      <c r="AX530" s="14" t="s">
        <v>78</v>
      </c>
      <c r="AY530" s="252" t="s">
        <v>129</v>
      </c>
    </row>
    <row r="531" s="13" customFormat="1">
      <c r="A531" s="13"/>
      <c r="B531" s="231"/>
      <c r="C531" s="232"/>
      <c r="D531" s="233" t="s">
        <v>139</v>
      </c>
      <c r="E531" s="234" t="s">
        <v>1</v>
      </c>
      <c r="F531" s="235" t="s">
        <v>570</v>
      </c>
      <c r="G531" s="232"/>
      <c r="H531" s="234" t="s">
        <v>1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139</v>
      </c>
      <c r="AU531" s="241" t="s">
        <v>88</v>
      </c>
      <c r="AV531" s="13" t="s">
        <v>86</v>
      </c>
      <c r="AW531" s="13" t="s">
        <v>34</v>
      </c>
      <c r="AX531" s="13" t="s">
        <v>78</v>
      </c>
      <c r="AY531" s="241" t="s">
        <v>129</v>
      </c>
    </row>
    <row r="532" s="14" customFormat="1">
      <c r="A532" s="14"/>
      <c r="B532" s="242"/>
      <c r="C532" s="243"/>
      <c r="D532" s="233" t="s">
        <v>139</v>
      </c>
      <c r="E532" s="244" t="s">
        <v>1</v>
      </c>
      <c r="F532" s="245" t="s">
        <v>276</v>
      </c>
      <c r="G532" s="243"/>
      <c r="H532" s="246">
        <v>28.09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2" t="s">
        <v>139</v>
      </c>
      <c r="AU532" s="252" t="s">
        <v>88</v>
      </c>
      <c r="AV532" s="14" t="s">
        <v>88</v>
      </c>
      <c r="AW532" s="14" t="s">
        <v>34</v>
      </c>
      <c r="AX532" s="14" t="s">
        <v>78</v>
      </c>
      <c r="AY532" s="252" t="s">
        <v>129</v>
      </c>
    </row>
    <row r="533" s="15" customFormat="1">
      <c r="A533" s="15"/>
      <c r="B533" s="253"/>
      <c r="C533" s="254"/>
      <c r="D533" s="233" t="s">
        <v>139</v>
      </c>
      <c r="E533" s="255" t="s">
        <v>1</v>
      </c>
      <c r="F533" s="256" t="s">
        <v>157</v>
      </c>
      <c r="G533" s="254"/>
      <c r="H533" s="257">
        <v>44.831999999999994</v>
      </c>
      <c r="I533" s="258"/>
      <c r="J533" s="254"/>
      <c r="K533" s="254"/>
      <c r="L533" s="259"/>
      <c r="M533" s="260"/>
      <c r="N533" s="261"/>
      <c r="O533" s="261"/>
      <c r="P533" s="261"/>
      <c r="Q533" s="261"/>
      <c r="R533" s="261"/>
      <c r="S533" s="261"/>
      <c r="T533" s="262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3" t="s">
        <v>139</v>
      </c>
      <c r="AU533" s="263" t="s">
        <v>88</v>
      </c>
      <c r="AV533" s="15" t="s">
        <v>137</v>
      </c>
      <c r="AW533" s="15" t="s">
        <v>34</v>
      </c>
      <c r="AX533" s="15" t="s">
        <v>86</v>
      </c>
      <c r="AY533" s="263" t="s">
        <v>129</v>
      </c>
    </row>
    <row r="534" s="2" customFormat="1" ht="55.5" customHeight="1">
      <c r="A534" s="38"/>
      <c r="B534" s="39"/>
      <c r="C534" s="218" t="s">
        <v>571</v>
      </c>
      <c r="D534" s="218" t="s">
        <v>132</v>
      </c>
      <c r="E534" s="219" t="s">
        <v>572</v>
      </c>
      <c r="F534" s="220" t="s">
        <v>573</v>
      </c>
      <c r="G534" s="221" t="s">
        <v>151</v>
      </c>
      <c r="H534" s="222">
        <v>266.52100000000002</v>
      </c>
      <c r="I534" s="223"/>
      <c r="J534" s="224">
        <f>ROUND(I534*H534,2)</f>
        <v>0</v>
      </c>
      <c r="K534" s="220" t="s">
        <v>1</v>
      </c>
      <c r="L534" s="44"/>
      <c r="M534" s="225" t="s">
        <v>1</v>
      </c>
      <c r="N534" s="226" t="s">
        <v>43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277</v>
      </c>
      <c r="AT534" s="229" t="s">
        <v>132</v>
      </c>
      <c r="AU534" s="229" t="s">
        <v>88</v>
      </c>
      <c r="AY534" s="17" t="s">
        <v>129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86</v>
      </c>
      <c r="BK534" s="230">
        <f>ROUND(I534*H534,2)</f>
        <v>0</v>
      </c>
      <c r="BL534" s="17" t="s">
        <v>277</v>
      </c>
      <c r="BM534" s="229" t="s">
        <v>574</v>
      </c>
    </row>
    <row r="535" s="13" customFormat="1">
      <c r="A535" s="13"/>
      <c r="B535" s="231"/>
      <c r="C535" s="232"/>
      <c r="D535" s="233" t="s">
        <v>139</v>
      </c>
      <c r="E535" s="234" t="s">
        <v>1</v>
      </c>
      <c r="F535" s="235" t="s">
        <v>407</v>
      </c>
      <c r="G535" s="232"/>
      <c r="H535" s="234" t="s">
        <v>1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139</v>
      </c>
      <c r="AU535" s="241" t="s">
        <v>88</v>
      </c>
      <c r="AV535" s="13" t="s">
        <v>86</v>
      </c>
      <c r="AW535" s="13" t="s">
        <v>34</v>
      </c>
      <c r="AX535" s="13" t="s">
        <v>78</v>
      </c>
      <c r="AY535" s="241" t="s">
        <v>129</v>
      </c>
    </row>
    <row r="536" s="14" customFormat="1">
      <c r="A536" s="14"/>
      <c r="B536" s="242"/>
      <c r="C536" s="243"/>
      <c r="D536" s="233" t="s">
        <v>139</v>
      </c>
      <c r="E536" s="244" t="s">
        <v>1</v>
      </c>
      <c r="F536" s="245" t="s">
        <v>575</v>
      </c>
      <c r="G536" s="243"/>
      <c r="H536" s="246">
        <v>3.4399999999999999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2" t="s">
        <v>139</v>
      </c>
      <c r="AU536" s="252" t="s">
        <v>88</v>
      </c>
      <c r="AV536" s="14" t="s">
        <v>88</v>
      </c>
      <c r="AW536" s="14" t="s">
        <v>34</v>
      </c>
      <c r="AX536" s="14" t="s">
        <v>78</v>
      </c>
      <c r="AY536" s="252" t="s">
        <v>129</v>
      </c>
    </row>
    <row r="537" s="13" customFormat="1">
      <c r="A537" s="13"/>
      <c r="B537" s="231"/>
      <c r="C537" s="232"/>
      <c r="D537" s="233" t="s">
        <v>139</v>
      </c>
      <c r="E537" s="234" t="s">
        <v>1</v>
      </c>
      <c r="F537" s="235" t="s">
        <v>409</v>
      </c>
      <c r="G537" s="232"/>
      <c r="H537" s="234" t="s">
        <v>1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139</v>
      </c>
      <c r="AU537" s="241" t="s">
        <v>88</v>
      </c>
      <c r="AV537" s="13" t="s">
        <v>86</v>
      </c>
      <c r="AW537" s="13" t="s">
        <v>34</v>
      </c>
      <c r="AX537" s="13" t="s">
        <v>78</v>
      </c>
      <c r="AY537" s="241" t="s">
        <v>129</v>
      </c>
    </row>
    <row r="538" s="14" customFormat="1">
      <c r="A538" s="14"/>
      <c r="B538" s="242"/>
      <c r="C538" s="243"/>
      <c r="D538" s="233" t="s">
        <v>139</v>
      </c>
      <c r="E538" s="244" t="s">
        <v>1</v>
      </c>
      <c r="F538" s="245" t="s">
        <v>249</v>
      </c>
      <c r="G538" s="243"/>
      <c r="H538" s="246">
        <v>2.1600000000000001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2" t="s">
        <v>139</v>
      </c>
      <c r="AU538" s="252" t="s">
        <v>88</v>
      </c>
      <c r="AV538" s="14" t="s">
        <v>88</v>
      </c>
      <c r="AW538" s="14" t="s">
        <v>34</v>
      </c>
      <c r="AX538" s="14" t="s">
        <v>78</v>
      </c>
      <c r="AY538" s="252" t="s">
        <v>129</v>
      </c>
    </row>
    <row r="539" s="13" customFormat="1">
      <c r="A539" s="13"/>
      <c r="B539" s="231"/>
      <c r="C539" s="232"/>
      <c r="D539" s="233" t="s">
        <v>139</v>
      </c>
      <c r="E539" s="234" t="s">
        <v>1</v>
      </c>
      <c r="F539" s="235" t="s">
        <v>411</v>
      </c>
      <c r="G539" s="232"/>
      <c r="H539" s="234" t="s">
        <v>1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1" t="s">
        <v>139</v>
      </c>
      <c r="AU539" s="241" t="s">
        <v>88</v>
      </c>
      <c r="AV539" s="13" t="s">
        <v>86</v>
      </c>
      <c r="AW539" s="13" t="s">
        <v>34</v>
      </c>
      <c r="AX539" s="13" t="s">
        <v>78</v>
      </c>
      <c r="AY539" s="241" t="s">
        <v>129</v>
      </c>
    </row>
    <row r="540" s="14" customFormat="1">
      <c r="A540" s="14"/>
      <c r="B540" s="242"/>
      <c r="C540" s="243"/>
      <c r="D540" s="233" t="s">
        <v>139</v>
      </c>
      <c r="E540" s="244" t="s">
        <v>1</v>
      </c>
      <c r="F540" s="245" t="s">
        <v>576</v>
      </c>
      <c r="G540" s="243"/>
      <c r="H540" s="246">
        <v>61.786000000000001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2" t="s">
        <v>139</v>
      </c>
      <c r="AU540" s="252" t="s">
        <v>88</v>
      </c>
      <c r="AV540" s="14" t="s">
        <v>88</v>
      </c>
      <c r="AW540" s="14" t="s">
        <v>34</v>
      </c>
      <c r="AX540" s="14" t="s">
        <v>78</v>
      </c>
      <c r="AY540" s="252" t="s">
        <v>129</v>
      </c>
    </row>
    <row r="541" s="13" customFormat="1">
      <c r="A541" s="13"/>
      <c r="B541" s="231"/>
      <c r="C541" s="232"/>
      <c r="D541" s="233" t="s">
        <v>139</v>
      </c>
      <c r="E541" s="234" t="s">
        <v>1</v>
      </c>
      <c r="F541" s="235" t="s">
        <v>413</v>
      </c>
      <c r="G541" s="232"/>
      <c r="H541" s="234" t="s">
        <v>1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139</v>
      </c>
      <c r="AU541" s="241" t="s">
        <v>88</v>
      </c>
      <c r="AV541" s="13" t="s">
        <v>86</v>
      </c>
      <c r="AW541" s="13" t="s">
        <v>34</v>
      </c>
      <c r="AX541" s="13" t="s">
        <v>78</v>
      </c>
      <c r="AY541" s="241" t="s">
        <v>129</v>
      </c>
    </row>
    <row r="542" s="14" customFormat="1">
      <c r="A542" s="14"/>
      <c r="B542" s="242"/>
      <c r="C542" s="243"/>
      <c r="D542" s="233" t="s">
        <v>139</v>
      </c>
      <c r="E542" s="244" t="s">
        <v>1</v>
      </c>
      <c r="F542" s="245" t="s">
        <v>577</v>
      </c>
      <c r="G542" s="243"/>
      <c r="H542" s="246">
        <v>48.064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139</v>
      </c>
      <c r="AU542" s="252" t="s">
        <v>88</v>
      </c>
      <c r="AV542" s="14" t="s">
        <v>88</v>
      </c>
      <c r="AW542" s="14" t="s">
        <v>34</v>
      </c>
      <c r="AX542" s="14" t="s">
        <v>78</v>
      </c>
      <c r="AY542" s="252" t="s">
        <v>129</v>
      </c>
    </row>
    <row r="543" s="13" customFormat="1">
      <c r="A543" s="13"/>
      <c r="B543" s="231"/>
      <c r="C543" s="232"/>
      <c r="D543" s="233" t="s">
        <v>139</v>
      </c>
      <c r="E543" s="234" t="s">
        <v>1</v>
      </c>
      <c r="F543" s="235" t="s">
        <v>415</v>
      </c>
      <c r="G543" s="232"/>
      <c r="H543" s="234" t="s">
        <v>1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139</v>
      </c>
      <c r="AU543" s="241" t="s">
        <v>88</v>
      </c>
      <c r="AV543" s="13" t="s">
        <v>86</v>
      </c>
      <c r="AW543" s="13" t="s">
        <v>34</v>
      </c>
      <c r="AX543" s="13" t="s">
        <v>78</v>
      </c>
      <c r="AY543" s="241" t="s">
        <v>129</v>
      </c>
    </row>
    <row r="544" s="14" customFormat="1">
      <c r="A544" s="14"/>
      <c r="B544" s="242"/>
      <c r="C544" s="243"/>
      <c r="D544" s="233" t="s">
        <v>139</v>
      </c>
      <c r="E544" s="244" t="s">
        <v>1</v>
      </c>
      <c r="F544" s="245" t="s">
        <v>262</v>
      </c>
      <c r="G544" s="243"/>
      <c r="H544" s="246">
        <v>8.4610000000000003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2" t="s">
        <v>139</v>
      </c>
      <c r="AU544" s="252" t="s">
        <v>88</v>
      </c>
      <c r="AV544" s="14" t="s">
        <v>88</v>
      </c>
      <c r="AW544" s="14" t="s">
        <v>34</v>
      </c>
      <c r="AX544" s="14" t="s">
        <v>78</v>
      </c>
      <c r="AY544" s="252" t="s">
        <v>129</v>
      </c>
    </row>
    <row r="545" s="13" customFormat="1">
      <c r="A545" s="13"/>
      <c r="B545" s="231"/>
      <c r="C545" s="232"/>
      <c r="D545" s="233" t="s">
        <v>139</v>
      </c>
      <c r="E545" s="234" t="s">
        <v>1</v>
      </c>
      <c r="F545" s="235" t="s">
        <v>417</v>
      </c>
      <c r="G545" s="232"/>
      <c r="H545" s="234" t="s">
        <v>1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139</v>
      </c>
      <c r="AU545" s="241" t="s">
        <v>88</v>
      </c>
      <c r="AV545" s="13" t="s">
        <v>86</v>
      </c>
      <c r="AW545" s="13" t="s">
        <v>34</v>
      </c>
      <c r="AX545" s="13" t="s">
        <v>78</v>
      </c>
      <c r="AY545" s="241" t="s">
        <v>129</v>
      </c>
    </row>
    <row r="546" s="14" customFormat="1">
      <c r="A546" s="14"/>
      <c r="B546" s="242"/>
      <c r="C546" s="243"/>
      <c r="D546" s="233" t="s">
        <v>139</v>
      </c>
      <c r="E546" s="244" t="s">
        <v>1</v>
      </c>
      <c r="F546" s="245" t="s">
        <v>578</v>
      </c>
      <c r="G546" s="243"/>
      <c r="H546" s="246">
        <v>89.087999999999994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2" t="s">
        <v>139</v>
      </c>
      <c r="AU546" s="252" t="s">
        <v>88</v>
      </c>
      <c r="AV546" s="14" t="s">
        <v>88</v>
      </c>
      <c r="AW546" s="14" t="s">
        <v>34</v>
      </c>
      <c r="AX546" s="14" t="s">
        <v>78</v>
      </c>
      <c r="AY546" s="252" t="s">
        <v>129</v>
      </c>
    </row>
    <row r="547" s="13" customFormat="1">
      <c r="A547" s="13"/>
      <c r="B547" s="231"/>
      <c r="C547" s="232"/>
      <c r="D547" s="233" t="s">
        <v>139</v>
      </c>
      <c r="E547" s="234" t="s">
        <v>1</v>
      </c>
      <c r="F547" s="235" t="s">
        <v>419</v>
      </c>
      <c r="G547" s="232"/>
      <c r="H547" s="234" t="s">
        <v>1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1" t="s">
        <v>139</v>
      </c>
      <c r="AU547" s="241" t="s">
        <v>88</v>
      </c>
      <c r="AV547" s="13" t="s">
        <v>86</v>
      </c>
      <c r="AW547" s="13" t="s">
        <v>34</v>
      </c>
      <c r="AX547" s="13" t="s">
        <v>78</v>
      </c>
      <c r="AY547" s="241" t="s">
        <v>129</v>
      </c>
    </row>
    <row r="548" s="14" customFormat="1">
      <c r="A548" s="14"/>
      <c r="B548" s="242"/>
      <c r="C548" s="243"/>
      <c r="D548" s="233" t="s">
        <v>139</v>
      </c>
      <c r="E548" s="244" t="s">
        <v>1</v>
      </c>
      <c r="F548" s="245" t="s">
        <v>579</v>
      </c>
      <c r="G548" s="243"/>
      <c r="H548" s="246">
        <v>16.922000000000001</v>
      </c>
      <c r="I548" s="247"/>
      <c r="J548" s="243"/>
      <c r="K548" s="243"/>
      <c r="L548" s="248"/>
      <c r="M548" s="249"/>
      <c r="N548" s="250"/>
      <c r="O548" s="250"/>
      <c r="P548" s="250"/>
      <c r="Q548" s="250"/>
      <c r="R548" s="250"/>
      <c r="S548" s="250"/>
      <c r="T548" s="25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2" t="s">
        <v>139</v>
      </c>
      <c r="AU548" s="252" t="s">
        <v>88</v>
      </c>
      <c r="AV548" s="14" t="s">
        <v>88</v>
      </c>
      <c r="AW548" s="14" t="s">
        <v>34</v>
      </c>
      <c r="AX548" s="14" t="s">
        <v>78</v>
      </c>
      <c r="AY548" s="252" t="s">
        <v>129</v>
      </c>
    </row>
    <row r="549" s="13" customFormat="1">
      <c r="A549" s="13"/>
      <c r="B549" s="231"/>
      <c r="C549" s="232"/>
      <c r="D549" s="233" t="s">
        <v>139</v>
      </c>
      <c r="E549" s="234" t="s">
        <v>1</v>
      </c>
      <c r="F549" s="235" t="s">
        <v>420</v>
      </c>
      <c r="G549" s="232"/>
      <c r="H549" s="234" t="s">
        <v>1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1" t="s">
        <v>139</v>
      </c>
      <c r="AU549" s="241" t="s">
        <v>88</v>
      </c>
      <c r="AV549" s="13" t="s">
        <v>86</v>
      </c>
      <c r="AW549" s="13" t="s">
        <v>34</v>
      </c>
      <c r="AX549" s="13" t="s">
        <v>78</v>
      </c>
      <c r="AY549" s="241" t="s">
        <v>129</v>
      </c>
    </row>
    <row r="550" s="14" customFormat="1">
      <c r="A550" s="14"/>
      <c r="B550" s="242"/>
      <c r="C550" s="243"/>
      <c r="D550" s="233" t="s">
        <v>139</v>
      </c>
      <c r="E550" s="244" t="s">
        <v>1</v>
      </c>
      <c r="F550" s="245" t="s">
        <v>255</v>
      </c>
      <c r="G550" s="243"/>
      <c r="H550" s="246">
        <v>3.5310000000000001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139</v>
      </c>
      <c r="AU550" s="252" t="s">
        <v>88</v>
      </c>
      <c r="AV550" s="14" t="s">
        <v>88</v>
      </c>
      <c r="AW550" s="14" t="s">
        <v>34</v>
      </c>
      <c r="AX550" s="14" t="s">
        <v>78</v>
      </c>
      <c r="AY550" s="252" t="s">
        <v>129</v>
      </c>
    </row>
    <row r="551" s="13" customFormat="1">
      <c r="A551" s="13"/>
      <c r="B551" s="231"/>
      <c r="C551" s="232"/>
      <c r="D551" s="233" t="s">
        <v>139</v>
      </c>
      <c r="E551" s="234" t="s">
        <v>1</v>
      </c>
      <c r="F551" s="235" t="s">
        <v>422</v>
      </c>
      <c r="G551" s="232"/>
      <c r="H551" s="234" t="s">
        <v>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139</v>
      </c>
      <c r="AU551" s="241" t="s">
        <v>88</v>
      </c>
      <c r="AV551" s="13" t="s">
        <v>86</v>
      </c>
      <c r="AW551" s="13" t="s">
        <v>34</v>
      </c>
      <c r="AX551" s="13" t="s">
        <v>78</v>
      </c>
      <c r="AY551" s="241" t="s">
        <v>129</v>
      </c>
    </row>
    <row r="552" s="14" customFormat="1">
      <c r="A552" s="14"/>
      <c r="B552" s="242"/>
      <c r="C552" s="243"/>
      <c r="D552" s="233" t="s">
        <v>139</v>
      </c>
      <c r="E552" s="244" t="s">
        <v>1</v>
      </c>
      <c r="F552" s="245" t="s">
        <v>580</v>
      </c>
      <c r="G552" s="243"/>
      <c r="H552" s="246">
        <v>22.183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2" t="s">
        <v>139</v>
      </c>
      <c r="AU552" s="252" t="s">
        <v>88</v>
      </c>
      <c r="AV552" s="14" t="s">
        <v>88</v>
      </c>
      <c r="AW552" s="14" t="s">
        <v>34</v>
      </c>
      <c r="AX552" s="14" t="s">
        <v>78</v>
      </c>
      <c r="AY552" s="252" t="s">
        <v>129</v>
      </c>
    </row>
    <row r="553" s="13" customFormat="1">
      <c r="A553" s="13"/>
      <c r="B553" s="231"/>
      <c r="C553" s="232"/>
      <c r="D553" s="233" t="s">
        <v>139</v>
      </c>
      <c r="E553" s="234" t="s">
        <v>1</v>
      </c>
      <c r="F553" s="235" t="s">
        <v>424</v>
      </c>
      <c r="G553" s="232"/>
      <c r="H553" s="234" t="s">
        <v>1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139</v>
      </c>
      <c r="AU553" s="241" t="s">
        <v>88</v>
      </c>
      <c r="AV553" s="13" t="s">
        <v>86</v>
      </c>
      <c r="AW553" s="13" t="s">
        <v>34</v>
      </c>
      <c r="AX553" s="13" t="s">
        <v>78</v>
      </c>
      <c r="AY553" s="241" t="s">
        <v>129</v>
      </c>
    </row>
    <row r="554" s="14" customFormat="1">
      <c r="A554" s="14"/>
      <c r="B554" s="242"/>
      <c r="C554" s="243"/>
      <c r="D554" s="233" t="s">
        <v>139</v>
      </c>
      <c r="E554" s="244" t="s">
        <v>1</v>
      </c>
      <c r="F554" s="245" t="s">
        <v>581</v>
      </c>
      <c r="G554" s="243"/>
      <c r="H554" s="246">
        <v>3.9740000000000002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139</v>
      </c>
      <c r="AU554" s="252" t="s">
        <v>88</v>
      </c>
      <c r="AV554" s="14" t="s">
        <v>88</v>
      </c>
      <c r="AW554" s="14" t="s">
        <v>34</v>
      </c>
      <c r="AX554" s="14" t="s">
        <v>78</v>
      </c>
      <c r="AY554" s="252" t="s">
        <v>129</v>
      </c>
    </row>
    <row r="555" s="13" customFormat="1">
      <c r="A555" s="13"/>
      <c r="B555" s="231"/>
      <c r="C555" s="232"/>
      <c r="D555" s="233" t="s">
        <v>139</v>
      </c>
      <c r="E555" s="234" t="s">
        <v>1</v>
      </c>
      <c r="F555" s="235" t="s">
        <v>426</v>
      </c>
      <c r="G555" s="232"/>
      <c r="H555" s="234" t="s">
        <v>1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139</v>
      </c>
      <c r="AU555" s="241" t="s">
        <v>88</v>
      </c>
      <c r="AV555" s="13" t="s">
        <v>86</v>
      </c>
      <c r="AW555" s="13" t="s">
        <v>34</v>
      </c>
      <c r="AX555" s="13" t="s">
        <v>78</v>
      </c>
      <c r="AY555" s="241" t="s">
        <v>129</v>
      </c>
    </row>
    <row r="556" s="14" customFormat="1">
      <c r="A556" s="14"/>
      <c r="B556" s="242"/>
      <c r="C556" s="243"/>
      <c r="D556" s="233" t="s">
        <v>139</v>
      </c>
      <c r="E556" s="244" t="s">
        <v>1</v>
      </c>
      <c r="F556" s="245" t="s">
        <v>582</v>
      </c>
      <c r="G556" s="243"/>
      <c r="H556" s="246">
        <v>6.9119999999999999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139</v>
      </c>
      <c r="AU556" s="252" t="s">
        <v>88</v>
      </c>
      <c r="AV556" s="14" t="s">
        <v>88</v>
      </c>
      <c r="AW556" s="14" t="s">
        <v>34</v>
      </c>
      <c r="AX556" s="14" t="s">
        <v>78</v>
      </c>
      <c r="AY556" s="252" t="s">
        <v>129</v>
      </c>
    </row>
    <row r="557" s="15" customFormat="1">
      <c r="A557" s="15"/>
      <c r="B557" s="253"/>
      <c r="C557" s="254"/>
      <c r="D557" s="233" t="s">
        <v>139</v>
      </c>
      <c r="E557" s="255" t="s">
        <v>1</v>
      </c>
      <c r="F557" s="256" t="s">
        <v>157</v>
      </c>
      <c r="G557" s="254"/>
      <c r="H557" s="257">
        <v>266.52099999999996</v>
      </c>
      <c r="I557" s="258"/>
      <c r="J557" s="254"/>
      <c r="K557" s="254"/>
      <c r="L557" s="259"/>
      <c r="M557" s="260"/>
      <c r="N557" s="261"/>
      <c r="O557" s="261"/>
      <c r="P557" s="261"/>
      <c r="Q557" s="261"/>
      <c r="R557" s="261"/>
      <c r="S557" s="261"/>
      <c r="T557" s="262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3" t="s">
        <v>139</v>
      </c>
      <c r="AU557" s="263" t="s">
        <v>88</v>
      </c>
      <c r="AV557" s="15" t="s">
        <v>137</v>
      </c>
      <c r="AW557" s="15" t="s">
        <v>34</v>
      </c>
      <c r="AX557" s="15" t="s">
        <v>86</v>
      </c>
      <c r="AY557" s="263" t="s">
        <v>129</v>
      </c>
    </row>
    <row r="558" s="2" customFormat="1" ht="55.5" customHeight="1">
      <c r="A558" s="38"/>
      <c r="B558" s="39"/>
      <c r="C558" s="218" t="s">
        <v>583</v>
      </c>
      <c r="D558" s="218" t="s">
        <v>132</v>
      </c>
      <c r="E558" s="219" t="s">
        <v>584</v>
      </c>
      <c r="F558" s="220" t="s">
        <v>585</v>
      </c>
      <c r="G558" s="221" t="s">
        <v>151</v>
      </c>
      <c r="H558" s="222">
        <v>23.960999999999999</v>
      </c>
      <c r="I558" s="223"/>
      <c r="J558" s="224">
        <f>ROUND(I558*H558,2)</f>
        <v>0</v>
      </c>
      <c r="K558" s="220" t="s">
        <v>1</v>
      </c>
      <c r="L558" s="44"/>
      <c r="M558" s="225" t="s">
        <v>1</v>
      </c>
      <c r="N558" s="226" t="s">
        <v>43</v>
      </c>
      <c r="O558" s="91"/>
      <c r="P558" s="227">
        <f>O558*H558</f>
        <v>0</v>
      </c>
      <c r="Q558" s="227">
        <v>0</v>
      </c>
      <c r="R558" s="227">
        <f>Q558*H558</f>
        <v>0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277</v>
      </c>
      <c r="AT558" s="229" t="s">
        <v>132</v>
      </c>
      <c r="AU558" s="229" t="s">
        <v>88</v>
      </c>
      <c r="AY558" s="17" t="s">
        <v>129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86</v>
      </c>
      <c r="BK558" s="230">
        <f>ROUND(I558*H558,2)</f>
        <v>0</v>
      </c>
      <c r="BL558" s="17" t="s">
        <v>277</v>
      </c>
      <c r="BM558" s="229" t="s">
        <v>586</v>
      </c>
    </row>
    <row r="559" s="13" customFormat="1">
      <c r="A559" s="13"/>
      <c r="B559" s="231"/>
      <c r="C559" s="232"/>
      <c r="D559" s="233" t="s">
        <v>139</v>
      </c>
      <c r="E559" s="234" t="s">
        <v>1</v>
      </c>
      <c r="F559" s="235" t="s">
        <v>428</v>
      </c>
      <c r="G559" s="232"/>
      <c r="H559" s="234" t="s">
        <v>1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139</v>
      </c>
      <c r="AU559" s="241" t="s">
        <v>88</v>
      </c>
      <c r="AV559" s="13" t="s">
        <v>86</v>
      </c>
      <c r="AW559" s="13" t="s">
        <v>34</v>
      </c>
      <c r="AX559" s="13" t="s">
        <v>78</v>
      </c>
      <c r="AY559" s="241" t="s">
        <v>129</v>
      </c>
    </row>
    <row r="560" s="14" customFormat="1">
      <c r="A560" s="14"/>
      <c r="B560" s="242"/>
      <c r="C560" s="243"/>
      <c r="D560" s="233" t="s">
        <v>139</v>
      </c>
      <c r="E560" s="244" t="s">
        <v>1</v>
      </c>
      <c r="F560" s="245" t="s">
        <v>587</v>
      </c>
      <c r="G560" s="243"/>
      <c r="H560" s="246">
        <v>11.092000000000001</v>
      </c>
      <c r="I560" s="247"/>
      <c r="J560" s="243"/>
      <c r="K560" s="243"/>
      <c r="L560" s="248"/>
      <c r="M560" s="249"/>
      <c r="N560" s="250"/>
      <c r="O560" s="250"/>
      <c r="P560" s="250"/>
      <c r="Q560" s="250"/>
      <c r="R560" s="250"/>
      <c r="S560" s="250"/>
      <c r="T560" s="25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2" t="s">
        <v>139</v>
      </c>
      <c r="AU560" s="252" t="s">
        <v>88</v>
      </c>
      <c r="AV560" s="14" t="s">
        <v>88</v>
      </c>
      <c r="AW560" s="14" t="s">
        <v>34</v>
      </c>
      <c r="AX560" s="14" t="s">
        <v>78</v>
      </c>
      <c r="AY560" s="252" t="s">
        <v>129</v>
      </c>
    </row>
    <row r="561" s="13" customFormat="1">
      <c r="A561" s="13"/>
      <c r="B561" s="231"/>
      <c r="C561" s="232"/>
      <c r="D561" s="233" t="s">
        <v>139</v>
      </c>
      <c r="E561" s="234" t="s">
        <v>1</v>
      </c>
      <c r="F561" s="235" t="s">
        <v>430</v>
      </c>
      <c r="G561" s="232"/>
      <c r="H561" s="234" t="s">
        <v>1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1" t="s">
        <v>139</v>
      </c>
      <c r="AU561" s="241" t="s">
        <v>88</v>
      </c>
      <c r="AV561" s="13" t="s">
        <v>86</v>
      </c>
      <c r="AW561" s="13" t="s">
        <v>34</v>
      </c>
      <c r="AX561" s="13" t="s">
        <v>78</v>
      </c>
      <c r="AY561" s="241" t="s">
        <v>129</v>
      </c>
    </row>
    <row r="562" s="14" customFormat="1">
      <c r="A562" s="14"/>
      <c r="B562" s="242"/>
      <c r="C562" s="243"/>
      <c r="D562" s="233" t="s">
        <v>139</v>
      </c>
      <c r="E562" s="244" t="s">
        <v>1</v>
      </c>
      <c r="F562" s="245" t="s">
        <v>588</v>
      </c>
      <c r="G562" s="243"/>
      <c r="H562" s="246">
        <v>12.869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139</v>
      </c>
      <c r="AU562" s="252" t="s">
        <v>88</v>
      </c>
      <c r="AV562" s="14" t="s">
        <v>88</v>
      </c>
      <c r="AW562" s="14" t="s">
        <v>34</v>
      </c>
      <c r="AX562" s="14" t="s">
        <v>78</v>
      </c>
      <c r="AY562" s="252" t="s">
        <v>129</v>
      </c>
    </row>
    <row r="563" s="15" customFormat="1">
      <c r="A563" s="15"/>
      <c r="B563" s="253"/>
      <c r="C563" s="254"/>
      <c r="D563" s="233" t="s">
        <v>139</v>
      </c>
      <c r="E563" s="255" t="s">
        <v>1</v>
      </c>
      <c r="F563" s="256" t="s">
        <v>157</v>
      </c>
      <c r="G563" s="254"/>
      <c r="H563" s="257">
        <v>23.960999999999999</v>
      </c>
      <c r="I563" s="258"/>
      <c r="J563" s="254"/>
      <c r="K563" s="254"/>
      <c r="L563" s="259"/>
      <c r="M563" s="260"/>
      <c r="N563" s="261"/>
      <c r="O563" s="261"/>
      <c r="P563" s="261"/>
      <c r="Q563" s="261"/>
      <c r="R563" s="261"/>
      <c r="S563" s="261"/>
      <c r="T563" s="26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3" t="s">
        <v>139</v>
      </c>
      <c r="AU563" s="263" t="s">
        <v>88</v>
      </c>
      <c r="AV563" s="15" t="s">
        <v>137</v>
      </c>
      <c r="AW563" s="15" t="s">
        <v>34</v>
      </c>
      <c r="AX563" s="15" t="s">
        <v>86</v>
      </c>
      <c r="AY563" s="263" t="s">
        <v>129</v>
      </c>
    </row>
    <row r="564" s="2" customFormat="1" ht="24.15" customHeight="1">
      <c r="A564" s="38"/>
      <c r="B564" s="39"/>
      <c r="C564" s="218" t="s">
        <v>589</v>
      </c>
      <c r="D564" s="218" t="s">
        <v>132</v>
      </c>
      <c r="E564" s="219" t="s">
        <v>590</v>
      </c>
      <c r="F564" s="220" t="s">
        <v>591</v>
      </c>
      <c r="G564" s="221" t="s">
        <v>592</v>
      </c>
      <c r="H564" s="222">
        <v>1</v>
      </c>
      <c r="I564" s="223"/>
      <c r="J564" s="224">
        <f>ROUND(I564*H564,2)</f>
        <v>0</v>
      </c>
      <c r="K564" s="220" t="s">
        <v>1</v>
      </c>
      <c r="L564" s="44"/>
      <c r="M564" s="225" t="s">
        <v>1</v>
      </c>
      <c r="N564" s="226" t="s">
        <v>43</v>
      </c>
      <c r="O564" s="91"/>
      <c r="P564" s="227">
        <f>O564*H564</f>
        <v>0</v>
      </c>
      <c r="Q564" s="227">
        <v>0</v>
      </c>
      <c r="R564" s="227">
        <f>Q564*H564</f>
        <v>0</v>
      </c>
      <c r="S564" s="227">
        <v>0</v>
      </c>
      <c r="T564" s="228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9" t="s">
        <v>277</v>
      </c>
      <c r="AT564" s="229" t="s">
        <v>132</v>
      </c>
      <c r="AU564" s="229" t="s">
        <v>88</v>
      </c>
      <c r="AY564" s="17" t="s">
        <v>129</v>
      </c>
      <c r="BE564" s="230">
        <f>IF(N564="základní",J564,0)</f>
        <v>0</v>
      </c>
      <c r="BF564" s="230">
        <f>IF(N564="snížená",J564,0)</f>
        <v>0</v>
      </c>
      <c r="BG564" s="230">
        <f>IF(N564="zákl. přenesená",J564,0)</f>
        <v>0</v>
      </c>
      <c r="BH564" s="230">
        <f>IF(N564="sníž. přenesená",J564,0)</f>
        <v>0</v>
      </c>
      <c r="BI564" s="230">
        <f>IF(N564="nulová",J564,0)</f>
        <v>0</v>
      </c>
      <c r="BJ564" s="17" t="s">
        <v>86</v>
      </c>
      <c r="BK564" s="230">
        <f>ROUND(I564*H564,2)</f>
        <v>0</v>
      </c>
      <c r="BL564" s="17" t="s">
        <v>277</v>
      </c>
      <c r="BM564" s="229" t="s">
        <v>593</v>
      </c>
    </row>
    <row r="565" s="2" customFormat="1" ht="24.15" customHeight="1">
      <c r="A565" s="38"/>
      <c r="B565" s="39"/>
      <c r="C565" s="218" t="s">
        <v>594</v>
      </c>
      <c r="D565" s="218" t="s">
        <v>132</v>
      </c>
      <c r="E565" s="219" t="s">
        <v>595</v>
      </c>
      <c r="F565" s="220" t="s">
        <v>596</v>
      </c>
      <c r="G565" s="221" t="s">
        <v>362</v>
      </c>
      <c r="H565" s="274"/>
      <c r="I565" s="223"/>
      <c r="J565" s="224">
        <f>ROUND(I565*H565,2)</f>
        <v>0</v>
      </c>
      <c r="K565" s="220" t="s">
        <v>136</v>
      </c>
      <c r="L565" s="44"/>
      <c r="M565" s="225" t="s">
        <v>1</v>
      </c>
      <c r="N565" s="226" t="s">
        <v>43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277</v>
      </c>
      <c r="AT565" s="229" t="s">
        <v>132</v>
      </c>
      <c r="AU565" s="229" t="s">
        <v>88</v>
      </c>
      <c r="AY565" s="17" t="s">
        <v>129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86</v>
      </c>
      <c r="BK565" s="230">
        <f>ROUND(I565*H565,2)</f>
        <v>0</v>
      </c>
      <c r="BL565" s="17" t="s">
        <v>277</v>
      </c>
      <c r="BM565" s="229" t="s">
        <v>597</v>
      </c>
    </row>
    <row r="566" s="12" customFormat="1" ht="22.8" customHeight="1">
      <c r="A566" s="12"/>
      <c r="B566" s="202"/>
      <c r="C566" s="203"/>
      <c r="D566" s="204" t="s">
        <v>77</v>
      </c>
      <c r="E566" s="216" t="s">
        <v>598</v>
      </c>
      <c r="F566" s="216" t="s">
        <v>599</v>
      </c>
      <c r="G566" s="203"/>
      <c r="H566" s="203"/>
      <c r="I566" s="206"/>
      <c r="J566" s="217">
        <f>BK566</f>
        <v>0</v>
      </c>
      <c r="K566" s="203"/>
      <c r="L566" s="208"/>
      <c r="M566" s="209"/>
      <c r="N566" s="210"/>
      <c r="O566" s="210"/>
      <c r="P566" s="211">
        <f>SUM(P567:P574)</f>
        <v>0</v>
      </c>
      <c r="Q566" s="210"/>
      <c r="R566" s="211">
        <f>SUM(R567:R574)</f>
        <v>0.025543679999999999</v>
      </c>
      <c r="S566" s="210"/>
      <c r="T566" s="212">
        <f>SUM(T567:T574)</f>
        <v>0.026419200000000004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3" t="s">
        <v>88</v>
      </c>
      <c r="AT566" s="214" t="s">
        <v>77</v>
      </c>
      <c r="AU566" s="214" t="s">
        <v>86</v>
      </c>
      <c r="AY566" s="213" t="s">
        <v>129</v>
      </c>
      <c r="BK566" s="215">
        <f>SUM(BK567:BK574)</f>
        <v>0</v>
      </c>
    </row>
    <row r="567" s="2" customFormat="1" ht="21.75" customHeight="1">
      <c r="A567" s="38"/>
      <c r="B567" s="39"/>
      <c r="C567" s="218" t="s">
        <v>600</v>
      </c>
      <c r="D567" s="218" t="s">
        <v>132</v>
      </c>
      <c r="E567" s="219" t="s">
        <v>601</v>
      </c>
      <c r="F567" s="220" t="s">
        <v>602</v>
      </c>
      <c r="G567" s="221" t="s">
        <v>146</v>
      </c>
      <c r="H567" s="222">
        <v>82.560000000000002</v>
      </c>
      <c r="I567" s="223"/>
      <c r="J567" s="224">
        <f>ROUND(I567*H567,2)</f>
        <v>0</v>
      </c>
      <c r="K567" s="220" t="s">
        <v>136</v>
      </c>
      <c r="L567" s="44"/>
      <c r="M567" s="225" t="s">
        <v>1</v>
      </c>
      <c r="N567" s="226" t="s">
        <v>43</v>
      </c>
      <c r="O567" s="91"/>
      <c r="P567" s="227">
        <f>O567*H567</f>
        <v>0</v>
      </c>
      <c r="Q567" s="227">
        <v>9.7999999999999997E-05</v>
      </c>
      <c r="R567" s="227">
        <f>Q567*H567</f>
        <v>0.0080908799999999999</v>
      </c>
      <c r="S567" s="227">
        <v>0.00032000000000000003</v>
      </c>
      <c r="T567" s="228">
        <f>S567*H567</f>
        <v>0.026419200000000004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9" t="s">
        <v>277</v>
      </c>
      <c r="AT567" s="229" t="s">
        <v>132</v>
      </c>
      <c r="AU567" s="229" t="s">
        <v>88</v>
      </c>
      <c r="AY567" s="17" t="s">
        <v>129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86</v>
      </c>
      <c r="BK567" s="230">
        <f>ROUND(I567*H567,2)</f>
        <v>0</v>
      </c>
      <c r="BL567" s="17" t="s">
        <v>277</v>
      </c>
      <c r="BM567" s="229" t="s">
        <v>603</v>
      </c>
    </row>
    <row r="568" s="13" customFormat="1">
      <c r="A568" s="13"/>
      <c r="B568" s="231"/>
      <c r="C568" s="232"/>
      <c r="D568" s="233" t="s">
        <v>139</v>
      </c>
      <c r="E568" s="234" t="s">
        <v>1</v>
      </c>
      <c r="F568" s="235" t="s">
        <v>604</v>
      </c>
      <c r="G568" s="232"/>
      <c r="H568" s="234" t="s">
        <v>1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1" t="s">
        <v>139</v>
      </c>
      <c r="AU568" s="241" t="s">
        <v>88</v>
      </c>
      <c r="AV568" s="13" t="s">
        <v>86</v>
      </c>
      <c r="AW568" s="13" t="s">
        <v>34</v>
      </c>
      <c r="AX568" s="13" t="s">
        <v>78</v>
      </c>
      <c r="AY568" s="241" t="s">
        <v>129</v>
      </c>
    </row>
    <row r="569" s="14" customFormat="1">
      <c r="A569" s="14"/>
      <c r="B569" s="242"/>
      <c r="C569" s="243"/>
      <c r="D569" s="233" t="s">
        <v>139</v>
      </c>
      <c r="E569" s="244" t="s">
        <v>1</v>
      </c>
      <c r="F569" s="245" t="s">
        <v>605</v>
      </c>
      <c r="G569" s="243"/>
      <c r="H569" s="246">
        <v>82.560000000000002</v>
      </c>
      <c r="I569" s="247"/>
      <c r="J569" s="243"/>
      <c r="K569" s="243"/>
      <c r="L569" s="248"/>
      <c r="M569" s="249"/>
      <c r="N569" s="250"/>
      <c r="O569" s="250"/>
      <c r="P569" s="250"/>
      <c r="Q569" s="250"/>
      <c r="R569" s="250"/>
      <c r="S569" s="250"/>
      <c r="T569" s="25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2" t="s">
        <v>139</v>
      </c>
      <c r="AU569" s="252" t="s">
        <v>88</v>
      </c>
      <c r="AV569" s="14" t="s">
        <v>88</v>
      </c>
      <c r="AW569" s="14" t="s">
        <v>34</v>
      </c>
      <c r="AX569" s="14" t="s">
        <v>86</v>
      </c>
      <c r="AY569" s="252" t="s">
        <v>129</v>
      </c>
    </row>
    <row r="570" s="2" customFormat="1" ht="37.8" customHeight="1">
      <c r="A570" s="38"/>
      <c r="B570" s="39"/>
      <c r="C570" s="264" t="s">
        <v>606</v>
      </c>
      <c r="D570" s="264" t="s">
        <v>353</v>
      </c>
      <c r="E570" s="265" t="s">
        <v>607</v>
      </c>
      <c r="F570" s="266" t="s">
        <v>608</v>
      </c>
      <c r="G570" s="267" t="s">
        <v>151</v>
      </c>
      <c r="H570" s="268">
        <v>0.90900000000000003</v>
      </c>
      <c r="I570" s="269"/>
      <c r="J570" s="270">
        <f>ROUND(I570*H570,2)</f>
        <v>0</v>
      </c>
      <c r="K570" s="266" t="s">
        <v>136</v>
      </c>
      <c r="L570" s="271"/>
      <c r="M570" s="272" t="s">
        <v>1</v>
      </c>
      <c r="N570" s="273" t="s">
        <v>43</v>
      </c>
      <c r="O570" s="91"/>
      <c r="P570" s="227">
        <f>O570*H570</f>
        <v>0</v>
      </c>
      <c r="Q570" s="227">
        <v>0.019199999999999998</v>
      </c>
      <c r="R570" s="227">
        <f>Q570*H570</f>
        <v>0.017452799999999997</v>
      </c>
      <c r="S570" s="227">
        <v>0</v>
      </c>
      <c r="T570" s="228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9" t="s">
        <v>356</v>
      </c>
      <c r="AT570" s="229" t="s">
        <v>353</v>
      </c>
      <c r="AU570" s="229" t="s">
        <v>88</v>
      </c>
      <c r="AY570" s="17" t="s">
        <v>129</v>
      </c>
      <c r="BE570" s="230">
        <f>IF(N570="základní",J570,0)</f>
        <v>0</v>
      </c>
      <c r="BF570" s="230">
        <f>IF(N570="snížená",J570,0)</f>
        <v>0</v>
      </c>
      <c r="BG570" s="230">
        <f>IF(N570="zákl. přenesená",J570,0)</f>
        <v>0</v>
      </c>
      <c r="BH570" s="230">
        <f>IF(N570="sníž. přenesená",J570,0)</f>
        <v>0</v>
      </c>
      <c r="BI570" s="230">
        <f>IF(N570="nulová",J570,0)</f>
        <v>0</v>
      </c>
      <c r="BJ570" s="17" t="s">
        <v>86</v>
      </c>
      <c r="BK570" s="230">
        <f>ROUND(I570*H570,2)</f>
        <v>0</v>
      </c>
      <c r="BL570" s="17" t="s">
        <v>277</v>
      </c>
      <c r="BM570" s="229" t="s">
        <v>609</v>
      </c>
    </row>
    <row r="571" s="13" customFormat="1">
      <c r="A571" s="13"/>
      <c r="B571" s="231"/>
      <c r="C571" s="232"/>
      <c r="D571" s="233" t="s">
        <v>139</v>
      </c>
      <c r="E571" s="234" t="s">
        <v>1</v>
      </c>
      <c r="F571" s="235" t="s">
        <v>604</v>
      </c>
      <c r="G571" s="232"/>
      <c r="H571" s="234" t="s">
        <v>1</v>
      </c>
      <c r="I571" s="236"/>
      <c r="J571" s="232"/>
      <c r="K571" s="232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139</v>
      </c>
      <c r="AU571" s="241" t="s">
        <v>88</v>
      </c>
      <c r="AV571" s="13" t="s">
        <v>86</v>
      </c>
      <c r="AW571" s="13" t="s">
        <v>34</v>
      </c>
      <c r="AX571" s="13" t="s">
        <v>78</v>
      </c>
      <c r="AY571" s="241" t="s">
        <v>129</v>
      </c>
    </row>
    <row r="572" s="14" customFormat="1">
      <c r="A572" s="14"/>
      <c r="B572" s="242"/>
      <c r="C572" s="243"/>
      <c r="D572" s="233" t="s">
        <v>139</v>
      </c>
      <c r="E572" s="244" t="s">
        <v>1</v>
      </c>
      <c r="F572" s="245" t="s">
        <v>610</v>
      </c>
      <c r="G572" s="243"/>
      <c r="H572" s="246">
        <v>0.82599999999999996</v>
      </c>
      <c r="I572" s="247"/>
      <c r="J572" s="243"/>
      <c r="K572" s="243"/>
      <c r="L572" s="248"/>
      <c r="M572" s="249"/>
      <c r="N572" s="250"/>
      <c r="O572" s="250"/>
      <c r="P572" s="250"/>
      <c r="Q572" s="250"/>
      <c r="R572" s="250"/>
      <c r="S572" s="250"/>
      <c r="T572" s="25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2" t="s">
        <v>139</v>
      </c>
      <c r="AU572" s="252" t="s">
        <v>88</v>
      </c>
      <c r="AV572" s="14" t="s">
        <v>88</v>
      </c>
      <c r="AW572" s="14" t="s">
        <v>34</v>
      </c>
      <c r="AX572" s="14" t="s">
        <v>86</v>
      </c>
      <c r="AY572" s="252" t="s">
        <v>129</v>
      </c>
    </row>
    <row r="573" s="14" customFormat="1">
      <c r="A573" s="14"/>
      <c r="B573" s="242"/>
      <c r="C573" s="243"/>
      <c r="D573" s="233" t="s">
        <v>139</v>
      </c>
      <c r="E573" s="243"/>
      <c r="F573" s="245" t="s">
        <v>611</v>
      </c>
      <c r="G573" s="243"/>
      <c r="H573" s="246">
        <v>0.90900000000000003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139</v>
      </c>
      <c r="AU573" s="252" t="s">
        <v>88</v>
      </c>
      <c r="AV573" s="14" t="s">
        <v>88</v>
      </c>
      <c r="AW573" s="14" t="s">
        <v>4</v>
      </c>
      <c r="AX573" s="14" t="s">
        <v>86</v>
      </c>
      <c r="AY573" s="252" t="s">
        <v>129</v>
      </c>
    </row>
    <row r="574" s="2" customFormat="1" ht="24.15" customHeight="1">
      <c r="A574" s="38"/>
      <c r="B574" s="39"/>
      <c r="C574" s="218" t="s">
        <v>612</v>
      </c>
      <c r="D574" s="218" t="s">
        <v>132</v>
      </c>
      <c r="E574" s="219" t="s">
        <v>613</v>
      </c>
      <c r="F574" s="220" t="s">
        <v>614</v>
      </c>
      <c r="G574" s="221" t="s">
        <v>362</v>
      </c>
      <c r="H574" s="274"/>
      <c r="I574" s="223"/>
      <c r="J574" s="224">
        <f>ROUND(I574*H574,2)</f>
        <v>0</v>
      </c>
      <c r="K574" s="220" t="s">
        <v>136</v>
      </c>
      <c r="L574" s="44"/>
      <c r="M574" s="225" t="s">
        <v>1</v>
      </c>
      <c r="N574" s="226" t="s">
        <v>43</v>
      </c>
      <c r="O574" s="91"/>
      <c r="P574" s="227">
        <f>O574*H574</f>
        <v>0</v>
      </c>
      <c r="Q574" s="227">
        <v>0</v>
      </c>
      <c r="R574" s="227">
        <f>Q574*H574</f>
        <v>0</v>
      </c>
      <c r="S574" s="227">
        <v>0</v>
      </c>
      <c r="T574" s="228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9" t="s">
        <v>277</v>
      </c>
      <c r="AT574" s="229" t="s">
        <v>132</v>
      </c>
      <c r="AU574" s="229" t="s">
        <v>88</v>
      </c>
      <c r="AY574" s="17" t="s">
        <v>129</v>
      </c>
      <c r="BE574" s="230">
        <f>IF(N574="základní",J574,0)</f>
        <v>0</v>
      </c>
      <c r="BF574" s="230">
        <f>IF(N574="snížená",J574,0)</f>
        <v>0</v>
      </c>
      <c r="BG574" s="230">
        <f>IF(N574="zákl. přenesená",J574,0)</f>
        <v>0</v>
      </c>
      <c r="BH574" s="230">
        <f>IF(N574="sníž. přenesená",J574,0)</f>
        <v>0</v>
      </c>
      <c r="BI574" s="230">
        <f>IF(N574="nulová",J574,0)</f>
        <v>0</v>
      </c>
      <c r="BJ574" s="17" t="s">
        <v>86</v>
      </c>
      <c r="BK574" s="230">
        <f>ROUND(I574*H574,2)</f>
        <v>0</v>
      </c>
      <c r="BL574" s="17" t="s">
        <v>277</v>
      </c>
      <c r="BM574" s="229" t="s">
        <v>615</v>
      </c>
    </row>
    <row r="575" s="12" customFormat="1" ht="22.8" customHeight="1">
      <c r="A575" s="12"/>
      <c r="B575" s="202"/>
      <c r="C575" s="203"/>
      <c r="D575" s="204" t="s">
        <v>77</v>
      </c>
      <c r="E575" s="216" t="s">
        <v>616</v>
      </c>
      <c r="F575" s="216" t="s">
        <v>617</v>
      </c>
      <c r="G575" s="203"/>
      <c r="H575" s="203"/>
      <c r="I575" s="206"/>
      <c r="J575" s="217">
        <f>BK575</f>
        <v>0</v>
      </c>
      <c r="K575" s="203"/>
      <c r="L575" s="208"/>
      <c r="M575" s="209"/>
      <c r="N575" s="210"/>
      <c r="O575" s="210"/>
      <c r="P575" s="211">
        <f>SUM(P576:P587)</f>
        <v>0</v>
      </c>
      <c r="Q575" s="210"/>
      <c r="R575" s="211">
        <f>SUM(R576:R587)</f>
        <v>0.00234564</v>
      </c>
      <c r="S575" s="210"/>
      <c r="T575" s="212">
        <f>SUM(T576:T587)</f>
        <v>0.27286199999999999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3" t="s">
        <v>88</v>
      </c>
      <c r="AT575" s="214" t="s">
        <v>77</v>
      </c>
      <c r="AU575" s="214" t="s">
        <v>86</v>
      </c>
      <c r="AY575" s="213" t="s">
        <v>129</v>
      </c>
      <c r="BK575" s="215">
        <f>SUM(BK576:BK587)</f>
        <v>0</v>
      </c>
    </row>
    <row r="576" s="2" customFormat="1" ht="24.15" customHeight="1">
      <c r="A576" s="38"/>
      <c r="B576" s="39"/>
      <c r="C576" s="218" t="s">
        <v>618</v>
      </c>
      <c r="D576" s="218" t="s">
        <v>132</v>
      </c>
      <c r="E576" s="219" t="s">
        <v>619</v>
      </c>
      <c r="F576" s="220" t="s">
        <v>620</v>
      </c>
      <c r="G576" s="221" t="s">
        <v>151</v>
      </c>
      <c r="H576" s="222">
        <v>3.3479999999999999</v>
      </c>
      <c r="I576" s="223"/>
      <c r="J576" s="224">
        <f>ROUND(I576*H576,2)</f>
        <v>0</v>
      </c>
      <c r="K576" s="220" t="s">
        <v>160</v>
      </c>
      <c r="L576" s="44"/>
      <c r="M576" s="225" t="s">
        <v>1</v>
      </c>
      <c r="N576" s="226" t="s">
        <v>43</v>
      </c>
      <c r="O576" s="91"/>
      <c r="P576" s="227">
        <f>O576*H576</f>
        <v>0</v>
      </c>
      <c r="Q576" s="227">
        <v>0</v>
      </c>
      <c r="R576" s="227">
        <f>Q576*H576</f>
        <v>0</v>
      </c>
      <c r="S576" s="227">
        <v>0.081500000000000003</v>
      </c>
      <c r="T576" s="228">
        <f>S576*H576</f>
        <v>0.27286199999999999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9" t="s">
        <v>277</v>
      </c>
      <c r="AT576" s="229" t="s">
        <v>132</v>
      </c>
      <c r="AU576" s="229" t="s">
        <v>88</v>
      </c>
      <c r="AY576" s="17" t="s">
        <v>129</v>
      </c>
      <c r="BE576" s="230">
        <f>IF(N576="základní",J576,0)</f>
        <v>0</v>
      </c>
      <c r="BF576" s="230">
        <f>IF(N576="snížená",J576,0)</f>
        <v>0</v>
      </c>
      <c r="BG576" s="230">
        <f>IF(N576="zákl. přenesená",J576,0)</f>
        <v>0</v>
      </c>
      <c r="BH576" s="230">
        <f>IF(N576="sníž. přenesená",J576,0)</f>
        <v>0</v>
      </c>
      <c r="BI576" s="230">
        <f>IF(N576="nulová",J576,0)</f>
        <v>0</v>
      </c>
      <c r="BJ576" s="17" t="s">
        <v>86</v>
      </c>
      <c r="BK576" s="230">
        <f>ROUND(I576*H576,2)</f>
        <v>0</v>
      </c>
      <c r="BL576" s="17" t="s">
        <v>277</v>
      </c>
      <c r="BM576" s="229" t="s">
        <v>621</v>
      </c>
    </row>
    <row r="577" s="13" customFormat="1">
      <c r="A577" s="13"/>
      <c r="B577" s="231"/>
      <c r="C577" s="232"/>
      <c r="D577" s="233" t="s">
        <v>139</v>
      </c>
      <c r="E577" s="234" t="s">
        <v>1</v>
      </c>
      <c r="F577" s="235" t="s">
        <v>622</v>
      </c>
      <c r="G577" s="232"/>
      <c r="H577" s="234" t="s">
        <v>1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139</v>
      </c>
      <c r="AU577" s="241" t="s">
        <v>88</v>
      </c>
      <c r="AV577" s="13" t="s">
        <v>86</v>
      </c>
      <c r="AW577" s="13" t="s">
        <v>34</v>
      </c>
      <c r="AX577" s="13" t="s">
        <v>78</v>
      </c>
      <c r="AY577" s="241" t="s">
        <v>129</v>
      </c>
    </row>
    <row r="578" s="14" customFormat="1">
      <c r="A578" s="14"/>
      <c r="B578" s="242"/>
      <c r="C578" s="243"/>
      <c r="D578" s="233" t="s">
        <v>139</v>
      </c>
      <c r="E578" s="244" t="s">
        <v>1</v>
      </c>
      <c r="F578" s="245" t="s">
        <v>623</v>
      </c>
      <c r="G578" s="243"/>
      <c r="H578" s="246">
        <v>0.76800000000000002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139</v>
      </c>
      <c r="AU578" s="252" t="s">
        <v>88</v>
      </c>
      <c r="AV578" s="14" t="s">
        <v>88</v>
      </c>
      <c r="AW578" s="14" t="s">
        <v>34</v>
      </c>
      <c r="AX578" s="14" t="s">
        <v>78</v>
      </c>
      <c r="AY578" s="252" t="s">
        <v>129</v>
      </c>
    </row>
    <row r="579" s="13" customFormat="1">
      <c r="A579" s="13"/>
      <c r="B579" s="231"/>
      <c r="C579" s="232"/>
      <c r="D579" s="233" t="s">
        <v>139</v>
      </c>
      <c r="E579" s="234" t="s">
        <v>1</v>
      </c>
      <c r="F579" s="235" t="s">
        <v>289</v>
      </c>
      <c r="G579" s="232"/>
      <c r="H579" s="234" t="s">
        <v>1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139</v>
      </c>
      <c r="AU579" s="241" t="s">
        <v>88</v>
      </c>
      <c r="AV579" s="13" t="s">
        <v>86</v>
      </c>
      <c r="AW579" s="13" t="s">
        <v>34</v>
      </c>
      <c r="AX579" s="13" t="s">
        <v>78</v>
      </c>
      <c r="AY579" s="241" t="s">
        <v>129</v>
      </c>
    </row>
    <row r="580" s="14" customFormat="1">
      <c r="A580" s="14"/>
      <c r="B580" s="242"/>
      <c r="C580" s="243"/>
      <c r="D580" s="233" t="s">
        <v>139</v>
      </c>
      <c r="E580" s="244" t="s">
        <v>1</v>
      </c>
      <c r="F580" s="245" t="s">
        <v>624</v>
      </c>
      <c r="G580" s="243"/>
      <c r="H580" s="246">
        <v>2.5800000000000001</v>
      </c>
      <c r="I580" s="247"/>
      <c r="J580" s="243"/>
      <c r="K580" s="243"/>
      <c r="L580" s="248"/>
      <c r="M580" s="249"/>
      <c r="N580" s="250"/>
      <c r="O580" s="250"/>
      <c r="P580" s="250"/>
      <c r="Q580" s="250"/>
      <c r="R580" s="250"/>
      <c r="S580" s="250"/>
      <c r="T580" s="25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2" t="s">
        <v>139</v>
      </c>
      <c r="AU580" s="252" t="s">
        <v>88</v>
      </c>
      <c r="AV580" s="14" t="s">
        <v>88</v>
      </c>
      <c r="AW580" s="14" t="s">
        <v>34</v>
      </c>
      <c r="AX580" s="14" t="s">
        <v>78</v>
      </c>
      <c r="AY580" s="252" t="s">
        <v>129</v>
      </c>
    </row>
    <row r="581" s="15" customFormat="1">
      <c r="A581" s="15"/>
      <c r="B581" s="253"/>
      <c r="C581" s="254"/>
      <c r="D581" s="233" t="s">
        <v>139</v>
      </c>
      <c r="E581" s="255" t="s">
        <v>1</v>
      </c>
      <c r="F581" s="256" t="s">
        <v>157</v>
      </c>
      <c r="G581" s="254"/>
      <c r="H581" s="257">
        <v>3.3479999999999999</v>
      </c>
      <c r="I581" s="258"/>
      <c r="J581" s="254"/>
      <c r="K581" s="254"/>
      <c r="L581" s="259"/>
      <c r="M581" s="260"/>
      <c r="N581" s="261"/>
      <c r="O581" s="261"/>
      <c r="P581" s="261"/>
      <c r="Q581" s="261"/>
      <c r="R581" s="261"/>
      <c r="S581" s="261"/>
      <c r="T581" s="26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3" t="s">
        <v>139</v>
      </c>
      <c r="AU581" s="263" t="s">
        <v>88</v>
      </c>
      <c r="AV581" s="15" t="s">
        <v>137</v>
      </c>
      <c r="AW581" s="15" t="s">
        <v>34</v>
      </c>
      <c r="AX581" s="15" t="s">
        <v>86</v>
      </c>
      <c r="AY581" s="263" t="s">
        <v>129</v>
      </c>
    </row>
    <row r="582" s="2" customFormat="1" ht="33" customHeight="1">
      <c r="A582" s="38"/>
      <c r="B582" s="39"/>
      <c r="C582" s="218" t="s">
        <v>625</v>
      </c>
      <c r="D582" s="218" t="s">
        <v>132</v>
      </c>
      <c r="E582" s="219" t="s">
        <v>626</v>
      </c>
      <c r="F582" s="220" t="s">
        <v>627</v>
      </c>
      <c r="G582" s="221" t="s">
        <v>369</v>
      </c>
      <c r="H582" s="222">
        <v>0.76800000000000002</v>
      </c>
      <c r="I582" s="223"/>
      <c r="J582" s="224">
        <f>ROUND(I582*H582,2)</f>
        <v>0</v>
      </c>
      <c r="K582" s="220" t="s">
        <v>160</v>
      </c>
      <c r="L582" s="44"/>
      <c r="M582" s="225" t="s">
        <v>1</v>
      </c>
      <c r="N582" s="226" t="s">
        <v>43</v>
      </c>
      <c r="O582" s="91"/>
      <c r="P582" s="227">
        <f>O582*H582</f>
        <v>0</v>
      </c>
      <c r="Q582" s="227">
        <v>0.00097999999999999997</v>
      </c>
      <c r="R582" s="227">
        <f>Q582*H582</f>
        <v>0.00075263999999999995</v>
      </c>
      <c r="S582" s="227">
        <v>0</v>
      </c>
      <c r="T582" s="228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9" t="s">
        <v>277</v>
      </c>
      <c r="AT582" s="229" t="s">
        <v>132</v>
      </c>
      <c r="AU582" s="229" t="s">
        <v>88</v>
      </c>
      <c r="AY582" s="17" t="s">
        <v>129</v>
      </c>
      <c r="BE582" s="230">
        <f>IF(N582="základní",J582,0)</f>
        <v>0</v>
      </c>
      <c r="BF582" s="230">
        <f>IF(N582="snížená",J582,0)</f>
        <v>0</v>
      </c>
      <c r="BG582" s="230">
        <f>IF(N582="zákl. přenesená",J582,0)</f>
        <v>0</v>
      </c>
      <c r="BH582" s="230">
        <f>IF(N582="sníž. přenesená",J582,0)</f>
        <v>0</v>
      </c>
      <c r="BI582" s="230">
        <f>IF(N582="nulová",J582,0)</f>
        <v>0</v>
      </c>
      <c r="BJ582" s="17" t="s">
        <v>86</v>
      </c>
      <c r="BK582" s="230">
        <f>ROUND(I582*H582,2)</f>
        <v>0</v>
      </c>
      <c r="BL582" s="17" t="s">
        <v>277</v>
      </c>
      <c r="BM582" s="229" t="s">
        <v>628</v>
      </c>
    </row>
    <row r="583" s="13" customFormat="1">
      <c r="A583" s="13"/>
      <c r="B583" s="231"/>
      <c r="C583" s="232"/>
      <c r="D583" s="233" t="s">
        <v>139</v>
      </c>
      <c r="E583" s="234" t="s">
        <v>1</v>
      </c>
      <c r="F583" s="235" t="s">
        <v>622</v>
      </c>
      <c r="G583" s="232"/>
      <c r="H583" s="234" t="s">
        <v>1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139</v>
      </c>
      <c r="AU583" s="241" t="s">
        <v>88</v>
      </c>
      <c r="AV583" s="13" t="s">
        <v>86</v>
      </c>
      <c r="AW583" s="13" t="s">
        <v>34</v>
      </c>
      <c r="AX583" s="13" t="s">
        <v>78</v>
      </c>
      <c r="AY583" s="241" t="s">
        <v>129</v>
      </c>
    </row>
    <row r="584" s="14" customFormat="1">
      <c r="A584" s="14"/>
      <c r="B584" s="242"/>
      <c r="C584" s="243"/>
      <c r="D584" s="233" t="s">
        <v>139</v>
      </c>
      <c r="E584" s="244" t="s">
        <v>1</v>
      </c>
      <c r="F584" s="245" t="s">
        <v>623</v>
      </c>
      <c r="G584" s="243"/>
      <c r="H584" s="246">
        <v>0.76800000000000002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139</v>
      </c>
      <c r="AU584" s="252" t="s">
        <v>88</v>
      </c>
      <c r="AV584" s="14" t="s">
        <v>88</v>
      </c>
      <c r="AW584" s="14" t="s">
        <v>34</v>
      </c>
      <c r="AX584" s="14" t="s">
        <v>86</v>
      </c>
      <c r="AY584" s="252" t="s">
        <v>129</v>
      </c>
    </row>
    <row r="585" s="2" customFormat="1" ht="16.5" customHeight="1">
      <c r="A585" s="38"/>
      <c r="B585" s="39"/>
      <c r="C585" s="264" t="s">
        <v>629</v>
      </c>
      <c r="D585" s="264" t="s">
        <v>353</v>
      </c>
      <c r="E585" s="265" t="s">
        <v>630</v>
      </c>
      <c r="F585" s="266" t="s">
        <v>631</v>
      </c>
      <c r="G585" s="267" t="s">
        <v>151</v>
      </c>
      <c r="H585" s="268">
        <v>0.13500000000000001</v>
      </c>
      <c r="I585" s="269"/>
      <c r="J585" s="270">
        <f>ROUND(I585*H585,2)</f>
        <v>0</v>
      </c>
      <c r="K585" s="266" t="s">
        <v>136</v>
      </c>
      <c r="L585" s="271"/>
      <c r="M585" s="272" t="s">
        <v>1</v>
      </c>
      <c r="N585" s="273" t="s">
        <v>43</v>
      </c>
      <c r="O585" s="91"/>
      <c r="P585" s="227">
        <f>O585*H585</f>
        <v>0</v>
      </c>
      <c r="Q585" s="227">
        <v>0.0118</v>
      </c>
      <c r="R585" s="227">
        <f>Q585*H585</f>
        <v>0.001593</v>
      </c>
      <c r="S585" s="227">
        <v>0</v>
      </c>
      <c r="T585" s="228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9" t="s">
        <v>356</v>
      </c>
      <c r="AT585" s="229" t="s">
        <v>353</v>
      </c>
      <c r="AU585" s="229" t="s">
        <v>88</v>
      </c>
      <c r="AY585" s="17" t="s">
        <v>129</v>
      </c>
      <c r="BE585" s="230">
        <f>IF(N585="základní",J585,0)</f>
        <v>0</v>
      </c>
      <c r="BF585" s="230">
        <f>IF(N585="snížená",J585,0)</f>
        <v>0</v>
      </c>
      <c r="BG585" s="230">
        <f>IF(N585="zákl. přenesená",J585,0)</f>
        <v>0</v>
      </c>
      <c r="BH585" s="230">
        <f>IF(N585="sníž. přenesená",J585,0)</f>
        <v>0</v>
      </c>
      <c r="BI585" s="230">
        <f>IF(N585="nulová",J585,0)</f>
        <v>0</v>
      </c>
      <c r="BJ585" s="17" t="s">
        <v>86</v>
      </c>
      <c r="BK585" s="230">
        <f>ROUND(I585*H585,2)</f>
        <v>0</v>
      </c>
      <c r="BL585" s="17" t="s">
        <v>277</v>
      </c>
      <c r="BM585" s="229" t="s">
        <v>632</v>
      </c>
    </row>
    <row r="586" s="14" customFormat="1">
      <c r="A586" s="14"/>
      <c r="B586" s="242"/>
      <c r="C586" s="243"/>
      <c r="D586" s="233" t="s">
        <v>139</v>
      </c>
      <c r="E586" s="243"/>
      <c r="F586" s="245" t="s">
        <v>633</v>
      </c>
      <c r="G586" s="243"/>
      <c r="H586" s="246">
        <v>0.13500000000000001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2" t="s">
        <v>139</v>
      </c>
      <c r="AU586" s="252" t="s">
        <v>88</v>
      </c>
      <c r="AV586" s="14" t="s">
        <v>88</v>
      </c>
      <c r="AW586" s="14" t="s">
        <v>4</v>
      </c>
      <c r="AX586" s="14" t="s">
        <v>86</v>
      </c>
      <c r="AY586" s="252" t="s">
        <v>129</v>
      </c>
    </row>
    <row r="587" s="2" customFormat="1" ht="24.15" customHeight="1">
      <c r="A587" s="38"/>
      <c r="B587" s="39"/>
      <c r="C587" s="218" t="s">
        <v>634</v>
      </c>
      <c r="D587" s="218" t="s">
        <v>132</v>
      </c>
      <c r="E587" s="219" t="s">
        <v>635</v>
      </c>
      <c r="F587" s="220" t="s">
        <v>636</v>
      </c>
      <c r="G587" s="221" t="s">
        <v>362</v>
      </c>
      <c r="H587" s="274"/>
      <c r="I587" s="223"/>
      <c r="J587" s="224">
        <f>ROUND(I587*H587,2)</f>
        <v>0</v>
      </c>
      <c r="K587" s="220" t="s">
        <v>136</v>
      </c>
      <c r="L587" s="44"/>
      <c r="M587" s="225" t="s">
        <v>1</v>
      </c>
      <c r="N587" s="226" t="s">
        <v>43</v>
      </c>
      <c r="O587" s="91"/>
      <c r="P587" s="227">
        <f>O587*H587</f>
        <v>0</v>
      </c>
      <c r="Q587" s="227">
        <v>0</v>
      </c>
      <c r="R587" s="227">
        <f>Q587*H587</f>
        <v>0</v>
      </c>
      <c r="S587" s="227">
        <v>0</v>
      </c>
      <c r="T587" s="22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9" t="s">
        <v>277</v>
      </c>
      <c r="AT587" s="229" t="s">
        <v>132</v>
      </c>
      <c r="AU587" s="229" t="s">
        <v>88</v>
      </c>
      <c r="AY587" s="17" t="s">
        <v>129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17" t="s">
        <v>86</v>
      </c>
      <c r="BK587" s="230">
        <f>ROUND(I587*H587,2)</f>
        <v>0</v>
      </c>
      <c r="BL587" s="17" t="s">
        <v>277</v>
      </c>
      <c r="BM587" s="229" t="s">
        <v>637</v>
      </c>
    </row>
    <row r="588" s="12" customFormat="1" ht="22.8" customHeight="1">
      <c r="A588" s="12"/>
      <c r="B588" s="202"/>
      <c r="C588" s="203"/>
      <c r="D588" s="204" t="s">
        <v>77</v>
      </c>
      <c r="E588" s="216" t="s">
        <v>638</v>
      </c>
      <c r="F588" s="216" t="s">
        <v>639</v>
      </c>
      <c r="G588" s="203"/>
      <c r="H588" s="203"/>
      <c r="I588" s="206"/>
      <c r="J588" s="217">
        <f>BK588</f>
        <v>0</v>
      </c>
      <c r="K588" s="203"/>
      <c r="L588" s="208"/>
      <c r="M588" s="209"/>
      <c r="N588" s="210"/>
      <c r="O588" s="210"/>
      <c r="P588" s="211">
        <f>SUM(P589:P607)</f>
        <v>0</v>
      </c>
      <c r="Q588" s="210"/>
      <c r="R588" s="211">
        <f>SUM(R589:R607)</f>
        <v>0</v>
      </c>
      <c r="S588" s="210"/>
      <c r="T588" s="212">
        <f>SUM(T589:T607)</f>
        <v>4.0359120000000006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13" t="s">
        <v>88</v>
      </c>
      <c r="AT588" s="214" t="s">
        <v>77</v>
      </c>
      <c r="AU588" s="214" t="s">
        <v>86</v>
      </c>
      <c r="AY588" s="213" t="s">
        <v>129</v>
      </c>
      <c r="BK588" s="215">
        <f>SUM(BK589:BK607)</f>
        <v>0</v>
      </c>
    </row>
    <row r="589" s="2" customFormat="1" ht="24.15" customHeight="1">
      <c r="A589" s="38"/>
      <c r="B589" s="39"/>
      <c r="C589" s="218" t="s">
        <v>640</v>
      </c>
      <c r="D589" s="218" t="s">
        <v>132</v>
      </c>
      <c r="E589" s="219" t="s">
        <v>641</v>
      </c>
      <c r="F589" s="220" t="s">
        <v>642</v>
      </c>
      <c r="G589" s="221" t="s">
        <v>151</v>
      </c>
      <c r="H589" s="222">
        <v>30.888000000000002</v>
      </c>
      <c r="I589" s="223"/>
      <c r="J589" s="224">
        <f>ROUND(I589*H589,2)</f>
        <v>0</v>
      </c>
      <c r="K589" s="220" t="s">
        <v>1</v>
      </c>
      <c r="L589" s="44"/>
      <c r="M589" s="225" t="s">
        <v>1</v>
      </c>
      <c r="N589" s="226" t="s">
        <v>43</v>
      </c>
      <c r="O589" s="91"/>
      <c r="P589" s="227">
        <f>O589*H589</f>
        <v>0</v>
      </c>
      <c r="Q589" s="227">
        <v>0</v>
      </c>
      <c r="R589" s="227">
        <f>Q589*H589</f>
        <v>0</v>
      </c>
      <c r="S589" s="227">
        <v>0</v>
      </c>
      <c r="T589" s="228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9" t="s">
        <v>277</v>
      </c>
      <c r="AT589" s="229" t="s">
        <v>132</v>
      </c>
      <c r="AU589" s="229" t="s">
        <v>88</v>
      </c>
      <c r="AY589" s="17" t="s">
        <v>129</v>
      </c>
      <c r="BE589" s="230">
        <f>IF(N589="základní",J589,0)</f>
        <v>0</v>
      </c>
      <c r="BF589" s="230">
        <f>IF(N589="snížená",J589,0)</f>
        <v>0</v>
      </c>
      <c r="BG589" s="230">
        <f>IF(N589="zákl. přenesená",J589,0)</f>
        <v>0</v>
      </c>
      <c r="BH589" s="230">
        <f>IF(N589="sníž. přenesená",J589,0)</f>
        <v>0</v>
      </c>
      <c r="BI589" s="230">
        <f>IF(N589="nulová",J589,0)</f>
        <v>0</v>
      </c>
      <c r="BJ589" s="17" t="s">
        <v>86</v>
      </c>
      <c r="BK589" s="230">
        <f>ROUND(I589*H589,2)</f>
        <v>0</v>
      </c>
      <c r="BL589" s="17" t="s">
        <v>277</v>
      </c>
      <c r="BM589" s="229" t="s">
        <v>643</v>
      </c>
    </row>
    <row r="590" s="13" customFormat="1">
      <c r="A590" s="13"/>
      <c r="B590" s="231"/>
      <c r="C590" s="232"/>
      <c r="D590" s="233" t="s">
        <v>139</v>
      </c>
      <c r="E590" s="234" t="s">
        <v>1</v>
      </c>
      <c r="F590" s="235" t="s">
        <v>411</v>
      </c>
      <c r="G590" s="232"/>
      <c r="H590" s="234" t="s">
        <v>1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139</v>
      </c>
      <c r="AU590" s="241" t="s">
        <v>88</v>
      </c>
      <c r="AV590" s="13" t="s">
        <v>86</v>
      </c>
      <c r="AW590" s="13" t="s">
        <v>34</v>
      </c>
      <c r="AX590" s="13" t="s">
        <v>78</v>
      </c>
      <c r="AY590" s="241" t="s">
        <v>129</v>
      </c>
    </row>
    <row r="591" s="14" customFormat="1">
      <c r="A591" s="14"/>
      <c r="B591" s="242"/>
      <c r="C591" s="243"/>
      <c r="D591" s="233" t="s">
        <v>139</v>
      </c>
      <c r="E591" s="244" t="s">
        <v>1</v>
      </c>
      <c r="F591" s="245" t="s">
        <v>644</v>
      </c>
      <c r="G591" s="243"/>
      <c r="H591" s="246">
        <v>8.7119999999999997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2" t="s">
        <v>139</v>
      </c>
      <c r="AU591" s="252" t="s">
        <v>88</v>
      </c>
      <c r="AV591" s="14" t="s">
        <v>88</v>
      </c>
      <c r="AW591" s="14" t="s">
        <v>34</v>
      </c>
      <c r="AX591" s="14" t="s">
        <v>78</v>
      </c>
      <c r="AY591" s="252" t="s">
        <v>129</v>
      </c>
    </row>
    <row r="592" s="13" customFormat="1">
      <c r="A592" s="13"/>
      <c r="B592" s="231"/>
      <c r="C592" s="232"/>
      <c r="D592" s="233" t="s">
        <v>139</v>
      </c>
      <c r="E592" s="234" t="s">
        <v>1</v>
      </c>
      <c r="F592" s="235" t="s">
        <v>413</v>
      </c>
      <c r="G592" s="232"/>
      <c r="H592" s="234" t="s">
        <v>1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139</v>
      </c>
      <c r="AU592" s="241" t="s">
        <v>88</v>
      </c>
      <c r="AV592" s="13" t="s">
        <v>86</v>
      </c>
      <c r="AW592" s="13" t="s">
        <v>34</v>
      </c>
      <c r="AX592" s="13" t="s">
        <v>78</v>
      </c>
      <c r="AY592" s="241" t="s">
        <v>129</v>
      </c>
    </row>
    <row r="593" s="14" customFormat="1">
      <c r="A593" s="14"/>
      <c r="B593" s="242"/>
      <c r="C593" s="243"/>
      <c r="D593" s="233" t="s">
        <v>139</v>
      </c>
      <c r="E593" s="244" t="s">
        <v>1</v>
      </c>
      <c r="F593" s="245" t="s">
        <v>645</v>
      </c>
      <c r="G593" s="243"/>
      <c r="H593" s="246">
        <v>6.3360000000000003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139</v>
      </c>
      <c r="AU593" s="252" t="s">
        <v>88</v>
      </c>
      <c r="AV593" s="14" t="s">
        <v>88</v>
      </c>
      <c r="AW593" s="14" t="s">
        <v>34</v>
      </c>
      <c r="AX593" s="14" t="s">
        <v>78</v>
      </c>
      <c r="AY593" s="252" t="s">
        <v>129</v>
      </c>
    </row>
    <row r="594" s="13" customFormat="1">
      <c r="A594" s="13"/>
      <c r="B594" s="231"/>
      <c r="C594" s="232"/>
      <c r="D594" s="233" t="s">
        <v>139</v>
      </c>
      <c r="E594" s="234" t="s">
        <v>1</v>
      </c>
      <c r="F594" s="235" t="s">
        <v>415</v>
      </c>
      <c r="G594" s="232"/>
      <c r="H594" s="234" t="s">
        <v>1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139</v>
      </c>
      <c r="AU594" s="241" t="s">
        <v>88</v>
      </c>
      <c r="AV594" s="13" t="s">
        <v>86</v>
      </c>
      <c r="AW594" s="13" t="s">
        <v>34</v>
      </c>
      <c r="AX594" s="13" t="s">
        <v>78</v>
      </c>
      <c r="AY594" s="241" t="s">
        <v>129</v>
      </c>
    </row>
    <row r="595" s="14" customFormat="1">
      <c r="A595" s="14"/>
      <c r="B595" s="242"/>
      <c r="C595" s="243"/>
      <c r="D595" s="233" t="s">
        <v>139</v>
      </c>
      <c r="E595" s="244" t="s">
        <v>1</v>
      </c>
      <c r="F595" s="245" t="s">
        <v>646</v>
      </c>
      <c r="G595" s="243"/>
      <c r="H595" s="246">
        <v>1.5840000000000001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139</v>
      </c>
      <c r="AU595" s="252" t="s">
        <v>88</v>
      </c>
      <c r="AV595" s="14" t="s">
        <v>88</v>
      </c>
      <c r="AW595" s="14" t="s">
        <v>34</v>
      </c>
      <c r="AX595" s="14" t="s">
        <v>78</v>
      </c>
      <c r="AY595" s="252" t="s">
        <v>129</v>
      </c>
    </row>
    <row r="596" s="13" customFormat="1">
      <c r="A596" s="13"/>
      <c r="B596" s="231"/>
      <c r="C596" s="232"/>
      <c r="D596" s="233" t="s">
        <v>139</v>
      </c>
      <c r="E596" s="234" t="s">
        <v>1</v>
      </c>
      <c r="F596" s="235" t="s">
        <v>417</v>
      </c>
      <c r="G596" s="232"/>
      <c r="H596" s="234" t="s">
        <v>1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139</v>
      </c>
      <c r="AU596" s="241" t="s">
        <v>88</v>
      </c>
      <c r="AV596" s="13" t="s">
        <v>86</v>
      </c>
      <c r="AW596" s="13" t="s">
        <v>34</v>
      </c>
      <c r="AX596" s="13" t="s">
        <v>78</v>
      </c>
      <c r="AY596" s="241" t="s">
        <v>129</v>
      </c>
    </row>
    <row r="597" s="14" customFormat="1">
      <c r="A597" s="14"/>
      <c r="B597" s="242"/>
      <c r="C597" s="243"/>
      <c r="D597" s="233" t="s">
        <v>139</v>
      </c>
      <c r="E597" s="244" t="s">
        <v>1</v>
      </c>
      <c r="F597" s="245" t="s">
        <v>647</v>
      </c>
      <c r="G597" s="243"/>
      <c r="H597" s="246">
        <v>11.087999999999999</v>
      </c>
      <c r="I597" s="247"/>
      <c r="J597" s="243"/>
      <c r="K597" s="243"/>
      <c r="L597" s="248"/>
      <c r="M597" s="249"/>
      <c r="N597" s="250"/>
      <c r="O597" s="250"/>
      <c r="P597" s="250"/>
      <c r="Q597" s="250"/>
      <c r="R597" s="250"/>
      <c r="S597" s="250"/>
      <c r="T597" s="25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2" t="s">
        <v>139</v>
      </c>
      <c r="AU597" s="252" t="s">
        <v>88</v>
      </c>
      <c r="AV597" s="14" t="s">
        <v>88</v>
      </c>
      <c r="AW597" s="14" t="s">
        <v>34</v>
      </c>
      <c r="AX597" s="14" t="s">
        <v>78</v>
      </c>
      <c r="AY597" s="252" t="s">
        <v>129</v>
      </c>
    </row>
    <row r="598" s="13" customFormat="1">
      <c r="A598" s="13"/>
      <c r="B598" s="231"/>
      <c r="C598" s="232"/>
      <c r="D598" s="233" t="s">
        <v>139</v>
      </c>
      <c r="E598" s="234" t="s">
        <v>1</v>
      </c>
      <c r="F598" s="235" t="s">
        <v>419</v>
      </c>
      <c r="G598" s="232"/>
      <c r="H598" s="234" t="s">
        <v>1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139</v>
      </c>
      <c r="AU598" s="241" t="s">
        <v>88</v>
      </c>
      <c r="AV598" s="13" t="s">
        <v>86</v>
      </c>
      <c r="AW598" s="13" t="s">
        <v>34</v>
      </c>
      <c r="AX598" s="13" t="s">
        <v>78</v>
      </c>
      <c r="AY598" s="241" t="s">
        <v>129</v>
      </c>
    </row>
    <row r="599" s="14" customFormat="1">
      <c r="A599" s="14"/>
      <c r="B599" s="242"/>
      <c r="C599" s="243"/>
      <c r="D599" s="233" t="s">
        <v>139</v>
      </c>
      <c r="E599" s="244" t="s">
        <v>1</v>
      </c>
      <c r="F599" s="245" t="s">
        <v>648</v>
      </c>
      <c r="G599" s="243"/>
      <c r="H599" s="246">
        <v>3.1680000000000001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2" t="s">
        <v>139</v>
      </c>
      <c r="AU599" s="252" t="s">
        <v>88</v>
      </c>
      <c r="AV599" s="14" t="s">
        <v>88</v>
      </c>
      <c r="AW599" s="14" t="s">
        <v>34</v>
      </c>
      <c r="AX599" s="14" t="s">
        <v>78</v>
      </c>
      <c r="AY599" s="252" t="s">
        <v>129</v>
      </c>
    </row>
    <row r="600" s="15" customFormat="1">
      <c r="A600" s="15"/>
      <c r="B600" s="253"/>
      <c r="C600" s="254"/>
      <c r="D600" s="233" t="s">
        <v>139</v>
      </c>
      <c r="E600" s="255" t="s">
        <v>1</v>
      </c>
      <c r="F600" s="256" t="s">
        <v>157</v>
      </c>
      <c r="G600" s="254"/>
      <c r="H600" s="257">
        <v>30.887999999999998</v>
      </c>
      <c r="I600" s="258"/>
      <c r="J600" s="254"/>
      <c r="K600" s="254"/>
      <c r="L600" s="259"/>
      <c r="M600" s="260"/>
      <c r="N600" s="261"/>
      <c r="O600" s="261"/>
      <c r="P600" s="261"/>
      <c r="Q600" s="261"/>
      <c r="R600" s="261"/>
      <c r="S600" s="261"/>
      <c r="T600" s="262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3" t="s">
        <v>139</v>
      </c>
      <c r="AU600" s="263" t="s">
        <v>88</v>
      </c>
      <c r="AV600" s="15" t="s">
        <v>137</v>
      </c>
      <c r="AW600" s="15" t="s">
        <v>34</v>
      </c>
      <c r="AX600" s="15" t="s">
        <v>86</v>
      </c>
      <c r="AY600" s="263" t="s">
        <v>129</v>
      </c>
    </row>
    <row r="601" s="2" customFormat="1" ht="21.75" customHeight="1">
      <c r="A601" s="38"/>
      <c r="B601" s="39"/>
      <c r="C601" s="218" t="s">
        <v>649</v>
      </c>
      <c r="D601" s="218" t="s">
        <v>132</v>
      </c>
      <c r="E601" s="219" t="s">
        <v>650</v>
      </c>
      <c r="F601" s="220" t="s">
        <v>651</v>
      </c>
      <c r="G601" s="221" t="s">
        <v>151</v>
      </c>
      <c r="H601" s="222">
        <v>1.3600000000000001</v>
      </c>
      <c r="I601" s="223"/>
      <c r="J601" s="224">
        <f>ROUND(I601*H601,2)</f>
        <v>0</v>
      </c>
      <c r="K601" s="220" t="s">
        <v>136</v>
      </c>
      <c r="L601" s="44"/>
      <c r="M601" s="225" t="s">
        <v>1</v>
      </c>
      <c r="N601" s="226" t="s">
        <v>43</v>
      </c>
      <c r="O601" s="91"/>
      <c r="P601" s="227">
        <f>O601*H601</f>
        <v>0</v>
      </c>
      <c r="Q601" s="227">
        <v>0</v>
      </c>
      <c r="R601" s="227">
        <f>Q601*H601</f>
        <v>0</v>
      </c>
      <c r="S601" s="227">
        <v>0.01</v>
      </c>
      <c r="T601" s="228">
        <f>S601*H601</f>
        <v>0.013600000000000001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9" t="s">
        <v>277</v>
      </c>
      <c r="AT601" s="229" t="s">
        <v>132</v>
      </c>
      <c r="AU601" s="229" t="s">
        <v>88</v>
      </c>
      <c r="AY601" s="17" t="s">
        <v>129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17" t="s">
        <v>86</v>
      </c>
      <c r="BK601" s="230">
        <f>ROUND(I601*H601,2)</f>
        <v>0</v>
      </c>
      <c r="BL601" s="17" t="s">
        <v>277</v>
      </c>
      <c r="BM601" s="229" t="s">
        <v>652</v>
      </c>
    </row>
    <row r="602" s="13" customFormat="1">
      <c r="A602" s="13"/>
      <c r="B602" s="231"/>
      <c r="C602" s="232"/>
      <c r="D602" s="233" t="s">
        <v>139</v>
      </c>
      <c r="E602" s="234" t="s">
        <v>1</v>
      </c>
      <c r="F602" s="235" t="s">
        <v>473</v>
      </c>
      <c r="G602" s="232"/>
      <c r="H602" s="234" t="s">
        <v>1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139</v>
      </c>
      <c r="AU602" s="241" t="s">
        <v>88</v>
      </c>
      <c r="AV602" s="13" t="s">
        <v>86</v>
      </c>
      <c r="AW602" s="13" t="s">
        <v>34</v>
      </c>
      <c r="AX602" s="13" t="s">
        <v>78</v>
      </c>
      <c r="AY602" s="241" t="s">
        <v>129</v>
      </c>
    </row>
    <row r="603" s="14" customFormat="1">
      <c r="A603" s="14"/>
      <c r="B603" s="242"/>
      <c r="C603" s="243"/>
      <c r="D603" s="233" t="s">
        <v>139</v>
      </c>
      <c r="E603" s="244" t="s">
        <v>1</v>
      </c>
      <c r="F603" s="245" t="s">
        <v>653</v>
      </c>
      <c r="G603" s="243"/>
      <c r="H603" s="246">
        <v>1.3600000000000001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2" t="s">
        <v>139</v>
      </c>
      <c r="AU603" s="252" t="s">
        <v>88</v>
      </c>
      <c r="AV603" s="14" t="s">
        <v>88</v>
      </c>
      <c r="AW603" s="14" t="s">
        <v>34</v>
      </c>
      <c r="AX603" s="14" t="s">
        <v>86</v>
      </c>
      <c r="AY603" s="252" t="s">
        <v>129</v>
      </c>
    </row>
    <row r="604" s="2" customFormat="1" ht="21.75" customHeight="1">
      <c r="A604" s="38"/>
      <c r="B604" s="39"/>
      <c r="C604" s="218" t="s">
        <v>654</v>
      </c>
      <c r="D604" s="218" t="s">
        <v>132</v>
      </c>
      <c r="E604" s="219" t="s">
        <v>655</v>
      </c>
      <c r="F604" s="220" t="s">
        <v>656</v>
      </c>
      <c r="G604" s="221" t="s">
        <v>151</v>
      </c>
      <c r="H604" s="222">
        <v>287.30799999999999</v>
      </c>
      <c r="I604" s="223"/>
      <c r="J604" s="224">
        <f>ROUND(I604*H604,2)</f>
        <v>0</v>
      </c>
      <c r="K604" s="220" t="s">
        <v>136</v>
      </c>
      <c r="L604" s="44"/>
      <c r="M604" s="225" t="s">
        <v>1</v>
      </c>
      <c r="N604" s="226" t="s">
        <v>43</v>
      </c>
      <c r="O604" s="91"/>
      <c r="P604" s="227">
        <f>O604*H604</f>
        <v>0</v>
      </c>
      <c r="Q604" s="227">
        <v>0</v>
      </c>
      <c r="R604" s="227">
        <f>Q604*H604</f>
        <v>0</v>
      </c>
      <c r="S604" s="227">
        <v>0.014</v>
      </c>
      <c r="T604" s="228">
        <f>S604*H604</f>
        <v>4.0223120000000003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9" t="s">
        <v>277</v>
      </c>
      <c r="AT604" s="229" t="s">
        <v>132</v>
      </c>
      <c r="AU604" s="229" t="s">
        <v>88</v>
      </c>
      <c r="AY604" s="17" t="s">
        <v>129</v>
      </c>
      <c r="BE604" s="230">
        <f>IF(N604="základní",J604,0)</f>
        <v>0</v>
      </c>
      <c r="BF604" s="230">
        <f>IF(N604="snížená",J604,0)</f>
        <v>0</v>
      </c>
      <c r="BG604" s="230">
        <f>IF(N604="zákl. přenesená",J604,0)</f>
        <v>0</v>
      </c>
      <c r="BH604" s="230">
        <f>IF(N604="sníž. přenesená",J604,0)</f>
        <v>0</v>
      </c>
      <c r="BI604" s="230">
        <f>IF(N604="nulová",J604,0)</f>
        <v>0</v>
      </c>
      <c r="BJ604" s="17" t="s">
        <v>86</v>
      </c>
      <c r="BK604" s="230">
        <f>ROUND(I604*H604,2)</f>
        <v>0</v>
      </c>
      <c r="BL604" s="17" t="s">
        <v>277</v>
      </c>
      <c r="BM604" s="229" t="s">
        <v>657</v>
      </c>
    </row>
    <row r="605" s="13" customFormat="1">
      <c r="A605" s="13"/>
      <c r="B605" s="231"/>
      <c r="C605" s="232"/>
      <c r="D605" s="233" t="s">
        <v>139</v>
      </c>
      <c r="E605" s="234" t="s">
        <v>1</v>
      </c>
      <c r="F605" s="235" t="s">
        <v>658</v>
      </c>
      <c r="G605" s="232"/>
      <c r="H605" s="234" t="s">
        <v>1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139</v>
      </c>
      <c r="AU605" s="241" t="s">
        <v>88</v>
      </c>
      <c r="AV605" s="13" t="s">
        <v>86</v>
      </c>
      <c r="AW605" s="13" t="s">
        <v>34</v>
      </c>
      <c r="AX605" s="13" t="s">
        <v>78</v>
      </c>
      <c r="AY605" s="241" t="s">
        <v>129</v>
      </c>
    </row>
    <row r="606" s="14" customFormat="1">
      <c r="A606" s="14"/>
      <c r="B606" s="242"/>
      <c r="C606" s="243"/>
      <c r="D606" s="233" t="s">
        <v>139</v>
      </c>
      <c r="E606" s="244" t="s">
        <v>1</v>
      </c>
      <c r="F606" s="245" t="s">
        <v>659</v>
      </c>
      <c r="G606" s="243"/>
      <c r="H606" s="246">
        <v>287.30799999999999</v>
      </c>
      <c r="I606" s="247"/>
      <c r="J606" s="243"/>
      <c r="K606" s="243"/>
      <c r="L606" s="248"/>
      <c r="M606" s="249"/>
      <c r="N606" s="250"/>
      <c r="O606" s="250"/>
      <c r="P606" s="250"/>
      <c r="Q606" s="250"/>
      <c r="R606" s="250"/>
      <c r="S606" s="250"/>
      <c r="T606" s="25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2" t="s">
        <v>139</v>
      </c>
      <c r="AU606" s="252" t="s">
        <v>88</v>
      </c>
      <c r="AV606" s="14" t="s">
        <v>88</v>
      </c>
      <c r="AW606" s="14" t="s">
        <v>34</v>
      </c>
      <c r="AX606" s="14" t="s">
        <v>86</v>
      </c>
      <c r="AY606" s="252" t="s">
        <v>129</v>
      </c>
    </row>
    <row r="607" s="2" customFormat="1" ht="24.15" customHeight="1">
      <c r="A607" s="38"/>
      <c r="B607" s="39"/>
      <c r="C607" s="218" t="s">
        <v>660</v>
      </c>
      <c r="D607" s="218" t="s">
        <v>132</v>
      </c>
      <c r="E607" s="219" t="s">
        <v>661</v>
      </c>
      <c r="F607" s="220" t="s">
        <v>662</v>
      </c>
      <c r="G607" s="221" t="s">
        <v>362</v>
      </c>
      <c r="H607" s="274"/>
      <c r="I607" s="223"/>
      <c r="J607" s="224">
        <f>ROUND(I607*H607,2)</f>
        <v>0</v>
      </c>
      <c r="K607" s="220" t="s">
        <v>136</v>
      </c>
      <c r="L607" s="44"/>
      <c r="M607" s="275" t="s">
        <v>1</v>
      </c>
      <c r="N607" s="276" t="s">
        <v>43</v>
      </c>
      <c r="O607" s="277"/>
      <c r="P607" s="278">
        <f>O607*H607</f>
        <v>0</v>
      </c>
      <c r="Q607" s="278">
        <v>0</v>
      </c>
      <c r="R607" s="278">
        <f>Q607*H607</f>
        <v>0</v>
      </c>
      <c r="S607" s="278">
        <v>0</v>
      </c>
      <c r="T607" s="279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9" t="s">
        <v>277</v>
      </c>
      <c r="AT607" s="229" t="s">
        <v>132</v>
      </c>
      <c r="AU607" s="229" t="s">
        <v>88</v>
      </c>
      <c r="AY607" s="17" t="s">
        <v>129</v>
      </c>
      <c r="BE607" s="230">
        <f>IF(N607="základní",J607,0)</f>
        <v>0</v>
      </c>
      <c r="BF607" s="230">
        <f>IF(N607="snížená",J607,0)</f>
        <v>0</v>
      </c>
      <c r="BG607" s="230">
        <f>IF(N607="zákl. přenesená",J607,0)</f>
        <v>0</v>
      </c>
      <c r="BH607" s="230">
        <f>IF(N607="sníž. přenesená",J607,0)</f>
        <v>0</v>
      </c>
      <c r="BI607" s="230">
        <f>IF(N607="nulová",J607,0)</f>
        <v>0</v>
      </c>
      <c r="BJ607" s="17" t="s">
        <v>86</v>
      </c>
      <c r="BK607" s="230">
        <f>ROUND(I607*H607,2)</f>
        <v>0</v>
      </c>
      <c r="BL607" s="17" t="s">
        <v>277</v>
      </c>
      <c r="BM607" s="229" t="s">
        <v>663</v>
      </c>
    </row>
    <row r="608" s="2" customFormat="1" ht="6.96" customHeight="1">
      <c r="A608" s="38"/>
      <c r="B608" s="66"/>
      <c r="C608" s="67"/>
      <c r="D608" s="67"/>
      <c r="E608" s="67"/>
      <c r="F608" s="67"/>
      <c r="G608" s="67"/>
      <c r="H608" s="67"/>
      <c r="I608" s="67"/>
      <c r="J608" s="67"/>
      <c r="K608" s="67"/>
      <c r="L608" s="44"/>
      <c r="M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</row>
  </sheetData>
  <sheetProtection sheet="1" autoFilter="0" formatColumns="0" formatRows="0" objects="1" scenarios="1" spinCount="100000" saltValue="KY3XdCJhn5eyemOWC6U12V6kZpHOpM++lQQ9zQ1yvZf2GY3n0Ol0+LlvVmwqQaOFUlnC/V9C3XoehbGEmR9RbA==" hashValue="G1BAgayPN4NVmIrgX7Syno3FNvc+yJmluk41eu7k3SgsbrSMyX2B3pceYxfGV7ESvFAs2SuCasmMgWcOJ7YXeA==" algorithmName="SHA-512" password="CC35"/>
  <autoFilter ref="C129:K60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Stavební úpravy Základní Školy, ul. Komenského č.p.11, Ústí nad Orlicí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ROUND((SUM(BE119:BE128)),  2)</f>
        <v>0</v>
      </c>
      <c r="G33" s="38"/>
      <c r="H33" s="38"/>
      <c r="I33" s="155">
        <v>0.20999999999999999</v>
      </c>
      <c r="J33" s="154">
        <f>ROUND(((SUM(BE119:BE128))*I33),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ROUND((SUM(BF119:BF128)),  2)</f>
        <v>0</v>
      </c>
      <c r="G34" s="38"/>
      <c r="H34" s="38"/>
      <c r="I34" s="155">
        <v>0.14999999999999999</v>
      </c>
      <c r="J34" s="154">
        <f>ROUND(((SUM(BF119:BF128))*I34),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Stavební úpravy Základní Školy, ul. Komenského č.p.11, Ústí nad Orlicí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Komenského č.p.11, Ústí nad Orlicí</v>
      </c>
      <c r="G89" s="40"/>
      <c r="H89" s="40"/>
      <c r="I89" s="32" t="s">
        <v>22</v>
      </c>
      <c r="J89" s="79" t="str">
        <f>IF(J12="","",J12)</f>
        <v>28. 1. 2021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Ústí nad Orlicí, Sychrova 16, Ústí n. Orlicí</v>
      </c>
      <c r="G91" s="40"/>
      <c r="H91" s="40"/>
      <c r="I91" s="32" t="s">
        <v>31</v>
      </c>
      <c r="J91" s="36" t="str">
        <f>E21</f>
        <v>ŽÁROVKA PROJEKTANTI,Křižíkova 788/2,Hradec Králové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665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666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667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Stavební úpravy Základní Školy, ul. Komenského č.p.11, Ústí nad Orlicí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02 - VRN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ul. Komenského č.p.11, Ústí nad Orlicí</v>
      </c>
      <c r="G113" s="40"/>
      <c r="H113" s="40"/>
      <c r="I113" s="32" t="s">
        <v>22</v>
      </c>
      <c r="J113" s="79" t="str">
        <f>IF(J12="","",J12)</f>
        <v>28. 1. 2021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54.45" customHeight="1">
      <c r="A115" s="38"/>
      <c r="B115" s="39"/>
      <c r="C115" s="32" t="s">
        <v>24</v>
      </c>
      <c r="D115" s="40"/>
      <c r="E115" s="40"/>
      <c r="F115" s="27" t="str">
        <f>E15</f>
        <v>Město Ústí nad Orlicí, Sychrova 16, Ústí n. Orlicí</v>
      </c>
      <c r="G115" s="40"/>
      <c r="H115" s="40"/>
      <c r="I115" s="32" t="s">
        <v>31</v>
      </c>
      <c r="J115" s="36" t="str">
        <f>E21</f>
        <v>ŽÁROVKA PROJEKTANTI,Křižíkova 788/2,Hradec Králové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115</v>
      </c>
      <c r="D118" s="194" t="s">
        <v>63</v>
      </c>
      <c r="E118" s="194" t="s">
        <v>59</v>
      </c>
      <c r="F118" s="194" t="s">
        <v>60</v>
      </c>
      <c r="G118" s="194" t="s">
        <v>116</v>
      </c>
      <c r="H118" s="194" t="s">
        <v>117</v>
      </c>
      <c r="I118" s="194" t="s">
        <v>118</v>
      </c>
      <c r="J118" s="194" t="s">
        <v>97</v>
      </c>
      <c r="K118" s="195" t="s">
        <v>119</v>
      </c>
      <c r="L118" s="196"/>
      <c r="M118" s="100" t="s">
        <v>1</v>
      </c>
      <c r="N118" s="101" t="s">
        <v>42</v>
      </c>
      <c r="O118" s="101" t="s">
        <v>120</v>
      </c>
      <c r="P118" s="101" t="s">
        <v>121</v>
      </c>
      <c r="Q118" s="101" t="s">
        <v>122</v>
      </c>
      <c r="R118" s="101" t="s">
        <v>123</v>
      </c>
      <c r="S118" s="101" t="s">
        <v>124</v>
      </c>
      <c r="T118" s="102" t="s">
        <v>125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99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90</v>
      </c>
      <c r="F120" s="205" t="s">
        <v>668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P121+P124</f>
        <v>0</v>
      </c>
      <c r="Q120" s="210"/>
      <c r="R120" s="211">
        <f>R121+R124</f>
        <v>0</v>
      </c>
      <c r="S120" s="210"/>
      <c r="T120" s="212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171</v>
      </c>
      <c r="AT120" s="214" t="s">
        <v>77</v>
      </c>
      <c r="AU120" s="214" t="s">
        <v>78</v>
      </c>
      <c r="AY120" s="213" t="s">
        <v>129</v>
      </c>
      <c r="BK120" s="215">
        <f>BK121+BK124</f>
        <v>0</v>
      </c>
    </row>
    <row r="121" s="12" customFormat="1" ht="22.8" customHeight="1">
      <c r="A121" s="12"/>
      <c r="B121" s="202"/>
      <c r="C121" s="203"/>
      <c r="D121" s="204" t="s">
        <v>77</v>
      </c>
      <c r="E121" s="216" t="s">
        <v>669</v>
      </c>
      <c r="F121" s="216" t="s">
        <v>670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171</v>
      </c>
      <c r="AT121" s="214" t="s">
        <v>77</v>
      </c>
      <c r="AU121" s="214" t="s">
        <v>86</v>
      </c>
      <c r="AY121" s="213" t="s">
        <v>129</v>
      </c>
      <c r="BK121" s="215">
        <f>SUM(BK122:BK123)</f>
        <v>0</v>
      </c>
    </row>
    <row r="122" s="2" customFormat="1" ht="16.5" customHeight="1">
      <c r="A122" s="38"/>
      <c r="B122" s="39"/>
      <c r="C122" s="218" t="s">
        <v>86</v>
      </c>
      <c r="D122" s="218" t="s">
        <v>132</v>
      </c>
      <c r="E122" s="219" t="s">
        <v>671</v>
      </c>
      <c r="F122" s="220" t="s">
        <v>672</v>
      </c>
      <c r="G122" s="221" t="s">
        <v>592</v>
      </c>
      <c r="H122" s="222">
        <v>1</v>
      </c>
      <c r="I122" s="223"/>
      <c r="J122" s="224">
        <f>ROUND(I122*H122,2)</f>
        <v>0</v>
      </c>
      <c r="K122" s="220" t="s">
        <v>673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674</v>
      </c>
      <c r="AT122" s="229" t="s">
        <v>132</v>
      </c>
      <c r="AU122" s="229" t="s">
        <v>88</v>
      </c>
      <c r="AY122" s="17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674</v>
      </c>
      <c r="BM122" s="229" t="s">
        <v>675</v>
      </c>
    </row>
    <row r="123" s="2" customFormat="1" ht="16.5" customHeight="1">
      <c r="A123" s="38"/>
      <c r="B123" s="39"/>
      <c r="C123" s="218" t="s">
        <v>88</v>
      </c>
      <c r="D123" s="218" t="s">
        <v>132</v>
      </c>
      <c r="E123" s="219" t="s">
        <v>676</v>
      </c>
      <c r="F123" s="220" t="s">
        <v>677</v>
      </c>
      <c r="G123" s="221" t="s">
        <v>592</v>
      </c>
      <c r="H123" s="222">
        <v>1</v>
      </c>
      <c r="I123" s="223"/>
      <c r="J123" s="224">
        <f>ROUND(I123*H123,2)</f>
        <v>0</v>
      </c>
      <c r="K123" s="220" t="s">
        <v>673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674</v>
      </c>
      <c r="AT123" s="229" t="s">
        <v>132</v>
      </c>
      <c r="AU123" s="229" t="s">
        <v>88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674</v>
      </c>
      <c r="BM123" s="229" t="s">
        <v>678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679</v>
      </c>
      <c r="F124" s="216" t="s">
        <v>680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SUM(P125:P128)</f>
        <v>0</v>
      </c>
      <c r="Q124" s="210"/>
      <c r="R124" s="211">
        <f>SUM(R125:R128)</f>
        <v>0</v>
      </c>
      <c r="S124" s="210"/>
      <c r="T124" s="21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171</v>
      </c>
      <c r="AT124" s="214" t="s">
        <v>77</v>
      </c>
      <c r="AU124" s="214" t="s">
        <v>86</v>
      </c>
      <c r="AY124" s="213" t="s">
        <v>129</v>
      </c>
      <c r="BK124" s="215">
        <f>SUM(BK125:BK128)</f>
        <v>0</v>
      </c>
    </row>
    <row r="125" s="2" customFormat="1" ht="16.5" customHeight="1">
      <c r="A125" s="38"/>
      <c r="B125" s="39"/>
      <c r="C125" s="218" t="s">
        <v>130</v>
      </c>
      <c r="D125" s="218" t="s">
        <v>132</v>
      </c>
      <c r="E125" s="219" t="s">
        <v>681</v>
      </c>
      <c r="F125" s="220" t="s">
        <v>680</v>
      </c>
      <c r="G125" s="221" t="s">
        <v>592</v>
      </c>
      <c r="H125" s="222">
        <v>1</v>
      </c>
      <c r="I125" s="223"/>
      <c r="J125" s="224">
        <f>ROUND(I125*H125,2)</f>
        <v>0</v>
      </c>
      <c r="K125" s="220" t="s">
        <v>682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674</v>
      </c>
      <c r="AT125" s="229" t="s">
        <v>132</v>
      </c>
      <c r="AU125" s="229" t="s">
        <v>88</v>
      </c>
      <c r="AY125" s="17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674</v>
      </c>
      <c r="BM125" s="229" t="s">
        <v>683</v>
      </c>
    </row>
    <row r="126" s="2" customFormat="1" ht="16.5" customHeight="1">
      <c r="A126" s="38"/>
      <c r="B126" s="39"/>
      <c r="C126" s="218" t="s">
        <v>137</v>
      </c>
      <c r="D126" s="218" t="s">
        <v>132</v>
      </c>
      <c r="E126" s="219" t="s">
        <v>684</v>
      </c>
      <c r="F126" s="220" t="s">
        <v>685</v>
      </c>
      <c r="G126" s="221" t="s">
        <v>592</v>
      </c>
      <c r="H126" s="222">
        <v>1</v>
      </c>
      <c r="I126" s="223"/>
      <c r="J126" s="224">
        <f>ROUND(I126*H126,2)</f>
        <v>0</v>
      </c>
      <c r="K126" s="220" t="s">
        <v>686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674</v>
      </c>
      <c r="AT126" s="229" t="s">
        <v>132</v>
      </c>
      <c r="AU126" s="229" t="s">
        <v>88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674</v>
      </c>
      <c r="BM126" s="229" t="s">
        <v>687</v>
      </c>
    </row>
    <row r="127" s="2" customFormat="1" ht="16.5" customHeight="1">
      <c r="A127" s="38"/>
      <c r="B127" s="39"/>
      <c r="C127" s="218" t="s">
        <v>171</v>
      </c>
      <c r="D127" s="218" t="s">
        <v>132</v>
      </c>
      <c r="E127" s="219" t="s">
        <v>688</v>
      </c>
      <c r="F127" s="220" t="s">
        <v>689</v>
      </c>
      <c r="G127" s="221" t="s">
        <v>592</v>
      </c>
      <c r="H127" s="222">
        <v>1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674</v>
      </c>
      <c r="AT127" s="229" t="s">
        <v>132</v>
      </c>
      <c r="AU127" s="229" t="s">
        <v>88</v>
      </c>
      <c r="AY127" s="17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674</v>
      </c>
      <c r="BM127" s="229" t="s">
        <v>690</v>
      </c>
    </row>
    <row r="128" s="2" customFormat="1" ht="16.5" customHeight="1">
      <c r="A128" s="38"/>
      <c r="B128" s="39"/>
      <c r="C128" s="218" t="s">
        <v>142</v>
      </c>
      <c r="D128" s="218" t="s">
        <v>132</v>
      </c>
      <c r="E128" s="219" t="s">
        <v>691</v>
      </c>
      <c r="F128" s="220" t="s">
        <v>692</v>
      </c>
      <c r="G128" s="221" t="s">
        <v>592</v>
      </c>
      <c r="H128" s="222">
        <v>1</v>
      </c>
      <c r="I128" s="223"/>
      <c r="J128" s="224">
        <f>ROUND(I128*H128,2)</f>
        <v>0</v>
      </c>
      <c r="K128" s="220" t="s">
        <v>682</v>
      </c>
      <c r="L128" s="44"/>
      <c r="M128" s="275" t="s">
        <v>1</v>
      </c>
      <c r="N128" s="276" t="s">
        <v>43</v>
      </c>
      <c r="O128" s="277"/>
      <c r="P128" s="278">
        <f>O128*H128</f>
        <v>0</v>
      </c>
      <c r="Q128" s="278">
        <v>0</v>
      </c>
      <c r="R128" s="278">
        <f>Q128*H128</f>
        <v>0</v>
      </c>
      <c r="S128" s="278">
        <v>0</v>
      </c>
      <c r="T128" s="27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674</v>
      </c>
      <c r="AT128" s="229" t="s">
        <v>132</v>
      </c>
      <c r="AU128" s="229" t="s">
        <v>88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674</v>
      </c>
      <c r="BM128" s="229" t="s">
        <v>693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VwNyeJz3DrVTexI3wZ5sfGSREtH+ODn/G4XBwJ+pqbPBSMIS6CMOeNEv4x+GP6xw2t6/MVoZx+9raP3OwHWQ9Q==" hashValue="YSJ57cEW8Dbv4uBALI8LaeBn9peiIiimcsVJYWNevBGjaAL1lxKC1Eqjqxk268O2/gkL9pqjsC9htFs5LApyTA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694</v>
      </c>
      <c r="H4" s="20"/>
    </row>
    <row r="5" s="1" customFormat="1" ht="12" customHeight="1">
      <c r="B5" s="20"/>
      <c r="C5" s="280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1" t="s">
        <v>16</v>
      </c>
      <c r="D6" s="282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28. 1. 2021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3"/>
      <c r="C9" s="284" t="s">
        <v>59</v>
      </c>
      <c r="D9" s="285" t="s">
        <v>60</v>
      </c>
      <c r="E9" s="285" t="s">
        <v>116</v>
      </c>
      <c r="F9" s="286" t="s">
        <v>695</v>
      </c>
      <c r="G9" s="191"/>
      <c r="H9" s="283"/>
    </row>
    <row r="10" s="2" customFormat="1" ht="26.4" customHeight="1">
      <c r="A10" s="38"/>
      <c r="B10" s="44"/>
      <c r="C10" s="287" t="s">
        <v>14</v>
      </c>
      <c r="D10" s="287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88" t="s">
        <v>696</v>
      </c>
      <c r="D11" s="289" t="s">
        <v>697</v>
      </c>
      <c r="E11" s="290" t="s">
        <v>1</v>
      </c>
      <c r="F11" s="291">
        <v>0.20000000000000001</v>
      </c>
      <c r="G11" s="38"/>
      <c r="H11" s="44"/>
    </row>
    <row r="12" s="2" customFormat="1" ht="16.8" customHeight="1">
      <c r="A12" s="38"/>
      <c r="B12" s="44"/>
      <c r="C12" s="292" t="s">
        <v>1</v>
      </c>
      <c r="D12" s="292" t="s">
        <v>698</v>
      </c>
      <c r="E12" s="17" t="s">
        <v>1</v>
      </c>
      <c r="F12" s="293">
        <v>0.20000000000000001</v>
      </c>
      <c r="G12" s="38"/>
      <c r="H12" s="44"/>
    </row>
    <row r="13" s="2" customFormat="1" ht="7.44" customHeight="1">
      <c r="A13" s="38"/>
      <c r="B13" s="170"/>
      <c r="C13" s="171"/>
      <c r="D13" s="171"/>
      <c r="E13" s="171"/>
      <c r="F13" s="171"/>
      <c r="G13" s="171"/>
      <c r="H13" s="44"/>
    </row>
    <row r="14" s="2" customFormat="1">
      <c r="A14" s="38"/>
      <c r="B14" s="38"/>
      <c r="C14" s="38"/>
      <c r="D14" s="38"/>
      <c r="E14" s="38"/>
      <c r="F14" s="38"/>
      <c r="G14" s="38"/>
      <c r="H14" s="38"/>
    </row>
  </sheetData>
  <sheetProtection sheet="1" formatColumns="0" formatRows="0" objects="1" scenarios="1" spinCount="100000" saltValue="CtTeP9AY/B34hb5wBj9UEk+yGaugLtYNSHkZMaCb6R0kySuTz3FqHZgPlxFc0hdhj39wahc4M1MIYIpbXvUKmg==" hashValue="KYUdBKACp7qpyCydIs0t6+cnPkOxJeS/8iBCBxKAx11ExDA6sviYllUQ6pWdHoZ/LQJwr8/FWLGwPPm9Pi68/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2022-04-26T07:47:30Z</dcterms:created>
  <dcterms:modified xsi:type="dcterms:W3CDTF">2022-04-26T07:47:34Z</dcterms:modified>
</cp:coreProperties>
</file>